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autoCompressPictures="0"/>
  <bookViews>
    <workbookView xWindow="0" yWindow="0" windowWidth="15480" windowHeight="11640" tabRatio="500" activeTab="1"/>
  </bookViews>
  <sheets>
    <sheet name="APU" sheetId="2" r:id="rId1"/>
    <sheet name="PRESUPUESTO ETAPA 1" sheetId="8" r:id="rId2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000" i="2" l="1"/>
  <c r="F1001" i="2"/>
  <c r="F994" i="2"/>
  <c r="F995" i="2"/>
  <c r="F996" i="2"/>
  <c r="F987" i="2"/>
  <c r="D988" i="2"/>
  <c r="F988" i="2"/>
  <c r="F989" i="2"/>
  <c r="F979" i="2"/>
  <c r="F980" i="2"/>
  <c r="F981" i="2"/>
  <c r="F982" i="2"/>
  <c r="F983" i="2"/>
  <c r="F1003" i="2"/>
  <c r="F1007" i="2"/>
  <c r="G6" i="8"/>
  <c r="F1033" i="2"/>
  <c r="F1034" i="2"/>
  <c r="F1027" i="2"/>
  <c r="F1028" i="2"/>
  <c r="F1029" i="2"/>
  <c r="F1020" i="2"/>
  <c r="D1021" i="2"/>
  <c r="F1021" i="2"/>
  <c r="F1022" i="2"/>
  <c r="F1013" i="2"/>
  <c r="F1014" i="2"/>
  <c r="F1015" i="2"/>
  <c r="F1016" i="2"/>
  <c r="F1036" i="2"/>
  <c r="F1040" i="2"/>
  <c r="G7" i="8"/>
  <c r="G8" i="8"/>
  <c r="G9" i="8"/>
  <c r="F1204" i="2"/>
  <c r="F1205" i="2"/>
  <c r="F1198" i="2"/>
  <c r="F1199" i="2"/>
  <c r="F1200" i="2"/>
  <c r="F1191" i="2"/>
  <c r="D1192" i="2"/>
  <c r="F1192" i="2"/>
  <c r="F1193" i="2"/>
  <c r="F1182" i="2"/>
  <c r="F1183" i="2"/>
  <c r="F1184" i="2"/>
  <c r="F1185" i="2"/>
  <c r="F1186" i="2"/>
  <c r="F1187" i="2"/>
  <c r="F1207" i="2"/>
  <c r="F1211" i="2"/>
  <c r="G10" i="8"/>
  <c r="G11" i="8"/>
  <c r="G12" i="8"/>
  <c r="F849" i="2"/>
  <c r="F850" i="2"/>
  <c r="F851" i="2"/>
  <c r="F852" i="2"/>
  <c r="F862" i="2"/>
  <c r="F863" i="2"/>
  <c r="F864" i="2"/>
  <c r="F868" i="2"/>
  <c r="F869" i="2"/>
  <c r="F856" i="2"/>
  <c r="D857" i="2"/>
  <c r="F857" i="2"/>
  <c r="F858" i="2"/>
  <c r="F871" i="2"/>
  <c r="F875" i="2"/>
  <c r="G13" i="8"/>
  <c r="G14" i="8"/>
  <c r="G15" i="8"/>
  <c r="G16" i="8"/>
  <c r="F1237" i="2"/>
  <c r="F1238" i="2"/>
  <c r="F1231" i="2"/>
  <c r="F1232" i="2"/>
  <c r="F1233" i="2"/>
  <c r="F1224" i="2"/>
  <c r="D1225" i="2"/>
  <c r="F1225" i="2"/>
  <c r="F1226" i="2"/>
  <c r="F1217" i="2"/>
  <c r="F1218" i="2"/>
  <c r="F1219" i="2"/>
  <c r="F1220" i="2"/>
  <c r="F1240" i="2"/>
  <c r="F1244" i="2"/>
  <c r="G17" i="8"/>
  <c r="G18" i="8"/>
  <c r="G19" i="8"/>
  <c r="F1101" i="2"/>
  <c r="F1102" i="2"/>
  <c r="F1095" i="2"/>
  <c r="F1096" i="2"/>
  <c r="F1097" i="2"/>
  <c r="F1088" i="2"/>
  <c r="D1089" i="2"/>
  <c r="F1089" i="2"/>
  <c r="F1090" i="2"/>
  <c r="F1081" i="2"/>
  <c r="F1082" i="2"/>
  <c r="F1083" i="2"/>
  <c r="F1084" i="2"/>
  <c r="F1104" i="2"/>
  <c r="F1108" i="2"/>
  <c r="G20" i="8"/>
  <c r="F770" i="2"/>
  <c r="F771" i="2"/>
  <c r="F764" i="2"/>
  <c r="F765" i="2"/>
  <c r="F766" i="2"/>
  <c r="F757" i="2"/>
  <c r="D758" i="2"/>
  <c r="F758" i="2"/>
  <c r="F759" i="2"/>
  <c r="F751" i="2"/>
  <c r="F752" i="2"/>
  <c r="F753" i="2"/>
  <c r="F773" i="2"/>
  <c r="F777" i="2"/>
  <c r="G21" i="8"/>
  <c r="G22" i="8"/>
  <c r="F225" i="2"/>
  <c r="D226" i="2"/>
  <c r="F226" i="2"/>
  <c r="F227" i="2"/>
  <c r="F231" i="2"/>
  <c r="F232" i="2"/>
  <c r="F233" i="2"/>
  <c r="F237" i="2"/>
  <c r="F23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40" i="2"/>
  <c r="F244" i="2"/>
  <c r="G23" i="8"/>
  <c r="F74" i="2"/>
  <c r="F75" i="2"/>
  <c r="F68" i="2"/>
  <c r="F69" i="2"/>
  <c r="F70" i="2"/>
  <c r="F61" i="2"/>
  <c r="D62" i="2"/>
  <c r="F62" i="2"/>
  <c r="F63" i="2"/>
  <c r="F46" i="2"/>
  <c r="F47" i="2"/>
  <c r="F48" i="2"/>
  <c r="F49" i="2"/>
  <c r="F50" i="2"/>
  <c r="F51" i="2"/>
  <c r="F52" i="2"/>
  <c r="F53" i="2"/>
  <c r="F54" i="2"/>
  <c r="F55" i="2"/>
  <c r="F56" i="2"/>
  <c r="F57" i="2"/>
  <c r="F77" i="2"/>
  <c r="F81" i="2"/>
  <c r="G24" i="8"/>
  <c r="F115" i="2"/>
  <c r="F116" i="2"/>
  <c r="F109" i="2"/>
  <c r="F110" i="2"/>
  <c r="F111" i="2"/>
  <c r="F102" i="2"/>
  <c r="D103" i="2"/>
  <c r="F103" i="2"/>
  <c r="F104" i="2"/>
  <c r="F87" i="2"/>
  <c r="F88" i="2"/>
  <c r="F89" i="2"/>
  <c r="F90" i="2"/>
  <c r="F91" i="2"/>
  <c r="F92" i="2"/>
  <c r="F93" i="2"/>
  <c r="F94" i="2"/>
  <c r="F95" i="2"/>
  <c r="F96" i="2"/>
  <c r="F97" i="2"/>
  <c r="F98" i="2"/>
  <c r="F118" i="2"/>
  <c r="F122" i="2"/>
  <c r="G25" i="8"/>
  <c r="F266" i="2"/>
  <c r="D267" i="2"/>
  <c r="F267" i="2"/>
  <c r="F268" i="2"/>
  <c r="F272" i="2"/>
  <c r="F273" i="2"/>
  <c r="F274" i="2"/>
  <c r="F278" i="2"/>
  <c r="F27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81" i="2"/>
  <c r="F285" i="2"/>
  <c r="G26" i="8"/>
  <c r="F1069" i="2"/>
  <c r="F1070" i="2"/>
  <c r="F1063" i="2"/>
  <c r="F1064" i="2"/>
  <c r="F1065" i="2"/>
  <c r="F1056" i="2"/>
  <c r="D1057" i="2"/>
  <c r="F1057" i="2"/>
  <c r="F1058" i="2"/>
  <c r="F1046" i="2"/>
  <c r="F1047" i="2"/>
  <c r="F1048" i="2"/>
  <c r="D1049" i="2"/>
  <c r="F1049" i="2"/>
  <c r="F1050" i="2"/>
  <c r="F1051" i="2"/>
  <c r="F1052" i="2"/>
  <c r="F1072" i="2"/>
  <c r="F1076" i="2"/>
  <c r="G27" i="8"/>
  <c r="F1270" i="2"/>
  <c r="F1271" i="2"/>
  <c r="F1264" i="2"/>
  <c r="F1265" i="2"/>
  <c r="F1266" i="2"/>
  <c r="F1257" i="2"/>
  <c r="D1258" i="2"/>
  <c r="F1258" i="2"/>
  <c r="F1259" i="2"/>
  <c r="F1250" i="2"/>
  <c r="F1251" i="2"/>
  <c r="F1252" i="2"/>
  <c r="F1253" i="2"/>
  <c r="F1273" i="2"/>
  <c r="F1277" i="2"/>
  <c r="G28" i="8"/>
  <c r="F33" i="2"/>
  <c r="F34" i="2"/>
  <c r="F27" i="2"/>
  <c r="F28" i="2"/>
  <c r="F29" i="2"/>
  <c r="F20" i="2"/>
  <c r="D21" i="2"/>
  <c r="F21" i="2"/>
  <c r="F22" i="2"/>
  <c r="F6" i="2"/>
  <c r="F7" i="2"/>
  <c r="F8" i="2"/>
  <c r="F9" i="2"/>
  <c r="F10" i="2"/>
  <c r="F11" i="2"/>
  <c r="F12" i="2"/>
  <c r="F13" i="2"/>
  <c r="F14" i="2"/>
  <c r="F15" i="2"/>
  <c r="F16" i="2"/>
  <c r="F36" i="2"/>
  <c r="F40" i="2"/>
  <c r="G29" i="8"/>
  <c r="G30" i="8"/>
  <c r="F429" i="2"/>
  <c r="F430" i="2"/>
  <c r="F423" i="2"/>
  <c r="F424" i="2"/>
  <c r="F425" i="2"/>
  <c r="F416" i="2"/>
  <c r="D417" i="2"/>
  <c r="F417" i="2"/>
  <c r="F418" i="2"/>
  <c r="F410" i="2"/>
  <c r="F411" i="2"/>
  <c r="F412" i="2"/>
  <c r="F432" i="2"/>
  <c r="F436" i="2"/>
  <c r="G31" i="8"/>
  <c r="G32" i="8"/>
  <c r="G36" i="8"/>
  <c r="G37" i="8"/>
  <c r="G38" i="8"/>
  <c r="G39" i="8"/>
  <c r="G40" i="8"/>
  <c r="G41" i="8"/>
  <c r="G42" i="8"/>
  <c r="G43" i="8"/>
  <c r="G44" i="8"/>
  <c r="F461" i="2"/>
  <c r="F462" i="2"/>
  <c r="F455" i="2"/>
  <c r="F456" i="2"/>
  <c r="F457" i="2"/>
  <c r="F448" i="2"/>
  <c r="D449" i="2"/>
  <c r="F449" i="2"/>
  <c r="F450" i="2"/>
  <c r="F442" i="2"/>
  <c r="F443" i="2"/>
  <c r="F444" i="2"/>
  <c r="F464" i="2"/>
  <c r="F468" i="2"/>
  <c r="G45" i="8"/>
  <c r="G46" i="8"/>
  <c r="F493" i="2"/>
  <c r="F494" i="2"/>
  <c r="F487" i="2"/>
  <c r="F488" i="2"/>
  <c r="F489" i="2"/>
  <c r="F480" i="2"/>
  <c r="D481" i="2"/>
  <c r="F481" i="2"/>
  <c r="F482" i="2"/>
  <c r="F474" i="2"/>
  <c r="F475" i="2"/>
  <c r="F476" i="2"/>
  <c r="F496" i="2"/>
  <c r="F500" i="2"/>
  <c r="G47" i="8"/>
  <c r="G48" i="8"/>
  <c r="G49" i="8"/>
  <c r="G50" i="8"/>
  <c r="G51" i="8"/>
  <c r="G52" i="8"/>
  <c r="G53" i="8"/>
  <c r="G54" i="8"/>
  <c r="G55" i="8"/>
  <c r="G56" i="8"/>
  <c r="G57" i="8"/>
  <c r="F966" i="2"/>
  <c r="F967" i="2"/>
  <c r="F960" i="2"/>
  <c r="F961" i="2"/>
  <c r="F962" i="2"/>
  <c r="F953" i="2"/>
  <c r="D954" i="2"/>
  <c r="F954" i="2"/>
  <c r="F955" i="2"/>
  <c r="F945" i="2"/>
  <c r="F946" i="2"/>
  <c r="F947" i="2"/>
  <c r="F948" i="2"/>
  <c r="F949" i="2"/>
  <c r="F969" i="2"/>
  <c r="F973" i="2"/>
  <c r="G58" i="8"/>
  <c r="G59" i="8"/>
  <c r="G60" i="8"/>
  <c r="G61" i="8"/>
  <c r="G62" i="8"/>
  <c r="G63" i="8"/>
  <c r="G64" i="8"/>
  <c r="G65" i="8"/>
  <c r="G66" i="8"/>
  <c r="F1370" i="2"/>
  <c r="F1371" i="2"/>
  <c r="F1364" i="2"/>
  <c r="F1365" i="2"/>
  <c r="F1366" i="2"/>
  <c r="F1357" i="2"/>
  <c r="D1358" i="2"/>
  <c r="F1358" i="2"/>
  <c r="F1359" i="2"/>
  <c r="F1349" i="2"/>
  <c r="F1350" i="2"/>
  <c r="F1351" i="2"/>
  <c r="F1352" i="2"/>
  <c r="F1353" i="2"/>
  <c r="F1373" i="2"/>
  <c r="F1377" i="2"/>
  <c r="G67" i="8"/>
  <c r="G68" i="8"/>
  <c r="G69" i="8"/>
  <c r="G70" i="8"/>
  <c r="G71" i="8"/>
  <c r="F1134" i="2"/>
  <c r="F1135" i="2"/>
  <c r="F1128" i="2"/>
  <c r="F1129" i="2"/>
  <c r="F1130" i="2"/>
  <c r="F1121" i="2"/>
  <c r="D1122" i="2"/>
  <c r="F1122" i="2"/>
  <c r="F1123" i="2"/>
  <c r="F1114" i="2"/>
  <c r="F1115" i="2"/>
  <c r="F1116" i="2"/>
  <c r="F1117" i="2"/>
  <c r="F1137" i="2"/>
  <c r="F1141" i="2"/>
  <c r="G72" i="8"/>
  <c r="G73" i="8"/>
  <c r="G74" i="8"/>
  <c r="G75" i="8"/>
  <c r="G76" i="8"/>
  <c r="G77" i="8"/>
  <c r="F1303" i="2"/>
  <c r="F1304" i="2"/>
  <c r="F1297" i="2"/>
  <c r="F1298" i="2"/>
  <c r="F1299" i="2"/>
  <c r="F1290" i="2"/>
  <c r="D1291" i="2"/>
  <c r="F1291" i="2"/>
  <c r="F1292" i="2"/>
  <c r="F1283" i="2"/>
  <c r="F1284" i="2"/>
  <c r="F1285" i="2"/>
  <c r="F1286" i="2"/>
  <c r="F1306" i="2"/>
  <c r="F1310" i="2"/>
  <c r="G78" i="8"/>
  <c r="F1336" i="2"/>
  <c r="F1337" i="2"/>
  <c r="F1330" i="2"/>
  <c r="F1331" i="2"/>
  <c r="F1332" i="2"/>
  <c r="F1323" i="2"/>
  <c r="D1324" i="2"/>
  <c r="F1324" i="2"/>
  <c r="F1325" i="2"/>
  <c r="F1316" i="2"/>
  <c r="F1317" i="2"/>
  <c r="F1318" i="2"/>
  <c r="F1319" i="2"/>
  <c r="F1339" i="2"/>
  <c r="F1343" i="2"/>
  <c r="G79" i="8"/>
  <c r="G80" i="8"/>
  <c r="G81" i="8"/>
  <c r="G82" i="8"/>
  <c r="G83" i="8"/>
  <c r="G84" i="8"/>
  <c r="G85" i="8"/>
  <c r="G86" i="8"/>
  <c r="G87" i="8"/>
  <c r="G88" i="8"/>
  <c r="G90" i="8"/>
  <c r="G92" i="8"/>
  <c r="G93" i="8"/>
  <c r="G94" i="8"/>
  <c r="G95" i="8"/>
  <c r="G96" i="8"/>
  <c r="G97" i="8"/>
  <c r="G98" i="8"/>
  <c r="F606" i="2"/>
  <c r="F607" i="2"/>
  <c r="F600" i="2"/>
  <c r="F601" i="2"/>
  <c r="F602" i="2"/>
  <c r="F593" i="2"/>
  <c r="D594" i="2"/>
  <c r="F594" i="2"/>
  <c r="F595" i="2"/>
  <c r="F575" i="2"/>
  <c r="F576" i="2"/>
  <c r="F577" i="2"/>
  <c r="F578" i="2"/>
  <c r="F579" i="2"/>
  <c r="F580" i="2"/>
  <c r="F581" i="2"/>
  <c r="F582" i="2"/>
  <c r="F583" i="2"/>
  <c r="F584" i="2"/>
  <c r="F585" i="2"/>
  <c r="F586" i="2"/>
  <c r="F587" i="2"/>
  <c r="F588" i="2"/>
  <c r="F589" i="2"/>
  <c r="F609" i="2"/>
  <c r="F613" i="2"/>
  <c r="F650" i="2"/>
  <c r="F651" i="2"/>
  <c r="F644" i="2"/>
  <c r="F645" i="2"/>
  <c r="F646" i="2"/>
  <c r="F637" i="2"/>
  <c r="D638" i="2"/>
  <c r="F638" i="2"/>
  <c r="F639" i="2"/>
  <c r="F619" i="2"/>
  <c r="F620" i="2"/>
  <c r="F621" i="2"/>
  <c r="F622" i="2"/>
  <c r="F623" i="2"/>
  <c r="F624" i="2"/>
  <c r="F625" i="2"/>
  <c r="F626" i="2"/>
  <c r="F627" i="2"/>
  <c r="F628" i="2"/>
  <c r="F629" i="2"/>
  <c r="F630" i="2"/>
  <c r="F631" i="2"/>
  <c r="F632" i="2"/>
  <c r="F633" i="2"/>
  <c r="F653" i="2"/>
  <c r="F657" i="2"/>
  <c r="F156" i="2"/>
  <c r="F157" i="2"/>
  <c r="F150" i="2"/>
  <c r="F151" i="2"/>
  <c r="F152" i="2"/>
  <c r="F143" i="2"/>
  <c r="D144" i="2"/>
  <c r="F144" i="2"/>
  <c r="F145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59" i="2"/>
  <c r="F163" i="2"/>
  <c r="F197" i="2"/>
  <c r="F198" i="2"/>
  <c r="F191" i="2"/>
  <c r="F192" i="2"/>
  <c r="F193" i="2"/>
  <c r="F184" i="2"/>
  <c r="D185" i="2"/>
  <c r="F185" i="2"/>
  <c r="F186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200" i="2"/>
  <c r="F204" i="2"/>
  <c r="F318" i="2"/>
  <c r="F319" i="2"/>
  <c r="F312" i="2"/>
  <c r="F313" i="2"/>
  <c r="F314" i="2"/>
  <c r="F305" i="2"/>
  <c r="D306" i="2"/>
  <c r="F306" i="2"/>
  <c r="F307" i="2"/>
  <c r="F291" i="2"/>
  <c r="F292" i="2"/>
  <c r="F293" i="2"/>
  <c r="F294" i="2"/>
  <c r="F295" i="2"/>
  <c r="F296" i="2"/>
  <c r="F297" i="2"/>
  <c r="F298" i="2"/>
  <c r="F299" i="2"/>
  <c r="F300" i="2"/>
  <c r="F301" i="2"/>
  <c r="F321" i="2"/>
  <c r="F325" i="2"/>
  <c r="F361" i="2"/>
  <c r="F362" i="2"/>
  <c r="F355" i="2"/>
  <c r="F356" i="2"/>
  <c r="F357" i="2"/>
  <c r="F348" i="2"/>
  <c r="D349" i="2"/>
  <c r="F349" i="2"/>
  <c r="F350" i="2"/>
  <c r="F331" i="2"/>
  <c r="F332" i="2"/>
  <c r="F333" i="2"/>
  <c r="F334" i="2"/>
  <c r="F335" i="2"/>
  <c r="F336" i="2"/>
  <c r="F337" i="2"/>
  <c r="F338" i="2"/>
  <c r="F339" i="2"/>
  <c r="F340" i="2"/>
  <c r="F343" i="2"/>
  <c r="F344" i="2"/>
  <c r="F364" i="2"/>
  <c r="F368" i="2"/>
  <c r="F397" i="2"/>
  <c r="F398" i="2"/>
  <c r="F391" i="2"/>
  <c r="F392" i="2"/>
  <c r="F393" i="2"/>
  <c r="F384" i="2"/>
  <c r="D385" i="2"/>
  <c r="F385" i="2"/>
  <c r="F386" i="2"/>
  <c r="F374" i="2"/>
  <c r="F375" i="2"/>
  <c r="F376" i="2"/>
  <c r="F377" i="2"/>
  <c r="F378" i="2"/>
  <c r="F379" i="2"/>
  <c r="F380" i="2"/>
  <c r="F400" i="2"/>
  <c r="F404" i="2"/>
  <c r="F528" i="2"/>
  <c r="F529" i="2"/>
  <c r="F522" i="2"/>
  <c r="F523" i="2"/>
  <c r="F524" i="2"/>
  <c r="F515" i="2"/>
  <c r="D516" i="2"/>
  <c r="F516" i="2"/>
  <c r="F517" i="2"/>
  <c r="F510" i="2"/>
  <c r="F511" i="2"/>
  <c r="F531" i="2"/>
  <c r="F535" i="2"/>
  <c r="F563" i="2"/>
  <c r="F564" i="2"/>
  <c r="F557" i="2"/>
  <c r="F558" i="2"/>
  <c r="F559" i="2"/>
  <c r="F550" i="2"/>
  <c r="D551" i="2"/>
  <c r="F551" i="2"/>
  <c r="F552" i="2"/>
  <c r="F541" i="2"/>
  <c r="F542" i="2"/>
  <c r="F543" i="2"/>
  <c r="F545" i="2"/>
  <c r="F546" i="2"/>
  <c r="F566" i="2"/>
  <c r="F570" i="2"/>
  <c r="F694" i="2"/>
  <c r="F695" i="2"/>
  <c r="F688" i="2"/>
  <c r="F689" i="2"/>
  <c r="F690" i="2"/>
  <c r="F681" i="2"/>
  <c r="D682" i="2"/>
  <c r="F682" i="2"/>
  <c r="F683" i="2"/>
  <c r="F663" i="2"/>
  <c r="F664" i="2"/>
  <c r="F665" i="2"/>
  <c r="F666" i="2"/>
  <c r="F667" i="2"/>
  <c r="F668" i="2"/>
  <c r="F669" i="2"/>
  <c r="F670" i="2"/>
  <c r="F671" i="2"/>
  <c r="F672" i="2"/>
  <c r="F673" i="2"/>
  <c r="F674" i="2"/>
  <c r="F675" i="2"/>
  <c r="F676" i="2"/>
  <c r="F677" i="2"/>
  <c r="F697" i="2"/>
  <c r="F701" i="2"/>
  <c r="F738" i="2"/>
  <c r="F739" i="2"/>
  <c r="F732" i="2"/>
  <c r="F733" i="2"/>
  <c r="F734" i="2"/>
  <c r="F725" i="2"/>
  <c r="D726" i="2"/>
  <c r="F726" i="2"/>
  <c r="F727" i="2"/>
  <c r="F707" i="2"/>
  <c r="F708" i="2"/>
  <c r="F709" i="2"/>
  <c r="F710" i="2"/>
  <c r="F711" i="2"/>
  <c r="F712" i="2"/>
  <c r="F713" i="2"/>
  <c r="F714" i="2"/>
  <c r="F715" i="2"/>
  <c r="F716" i="2"/>
  <c r="F717" i="2"/>
  <c r="F718" i="2"/>
  <c r="F719" i="2"/>
  <c r="F720" i="2"/>
  <c r="F721" i="2"/>
  <c r="F741" i="2"/>
  <c r="F745" i="2"/>
  <c r="F783" i="2"/>
  <c r="F784" i="2"/>
  <c r="F785" i="2"/>
  <c r="F786" i="2"/>
  <c r="F787" i="2"/>
  <c r="F792" i="2"/>
  <c r="D793" i="2"/>
  <c r="F793" i="2"/>
  <c r="F794" i="2"/>
  <c r="F798" i="2"/>
  <c r="F799" i="2"/>
  <c r="F800" i="2"/>
  <c r="F804" i="2"/>
  <c r="F805" i="2"/>
  <c r="F807" i="2"/>
  <c r="F811" i="2"/>
  <c r="F817" i="2"/>
  <c r="F818" i="2"/>
  <c r="F819" i="2"/>
  <c r="F820" i="2"/>
  <c r="F830" i="2"/>
  <c r="F831" i="2"/>
  <c r="F832" i="2"/>
  <c r="F836" i="2"/>
  <c r="F837" i="2"/>
  <c r="F824" i="2"/>
  <c r="D825" i="2"/>
  <c r="F825" i="2"/>
  <c r="F826" i="2"/>
  <c r="F839" i="2"/>
  <c r="F843" i="2"/>
  <c r="F881" i="2"/>
  <c r="F882" i="2"/>
  <c r="F883" i="2"/>
  <c r="F887" i="2"/>
  <c r="D888" i="2"/>
  <c r="F888" i="2"/>
  <c r="F889" i="2"/>
  <c r="F893" i="2"/>
  <c r="F894" i="2"/>
  <c r="F895" i="2"/>
  <c r="F899" i="2"/>
  <c r="F900" i="2"/>
  <c r="F902" i="2"/>
  <c r="F906" i="2"/>
  <c r="F912" i="2"/>
  <c r="F913" i="2"/>
  <c r="F914" i="2"/>
  <c r="F915" i="2"/>
  <c r="F916" i="2"/>
  <c r="F920" i="2"/>
  <c r="D921" i="2"/>
  <c r="F921" i="2"/>
  <c r="F922" i="2"/>
  <c r="F926" i="2"/>
  <c r="F927" i="2"/>
  <c r="F928" i="2"/>
  <c r="F932" i="2"/>
  <c r="F933" i="2"/>
  <c r="F935" i="2"/>
  <c r="F939" i="2"/>
  <c r="F1169" i="2"/>
  <c r="F1170" i="2"/>
  <c r="F1163" i="2"/>
  <c r="F1164" i="2"/>
  <c r="F1165" i="2"/>
  <c r="F1156" i="2"/>
  <c r="D1157" i="2"/>
  <c r="F1157" i="2"/>
  <c r="F1158" i="2"/>
  <c r="F1148" i="2"/>
  <c r="F1149" i="2"/>
  <c r="F1150" i="2"/>
  <c r="F1151" i="2"/>
  <c r="F1152" i="2"/>
  <c r="F1172" i="2"/>
  <c r="F1176" i="2"/>
  <c r="F507" i="2"/>
  <c r="F506" i="2"/>
  <c r="F508" i="2"/>
</calcChain>
</file>

<file path=xl/sharedStrings.xml><?xml version="1.0" encoding="utf-8"?>
<sst xmlns="http://schemas.openxmlformats.org/spreadsheetml/2006/main" count="2351" uniqueCount="296">
  <si>
    <t>ITEM</t>
  </si>
  <si>
    <t>ACTIVIDAD</t>
  </si>
  <si>
    <t>Unid</t>
  </si>
  <si>
    <t>Cantidad</t>
  </si>
  <si>
    <t>V/Unitario</t>
  </si>
  <si>
    <t>V/Total</t>
  </si>
  <si>
    <t>Salida ILUMINACION en cielo falso- incluye tubo conduit PVC 1/2" (o 3/4" o 1" cuando se requiera) con accesorios , cajas PVC  octogonales (cajas 2x4  y 4x 4 con suplemento cuando se requiera), Conductores en ALAMBRE  #12 Cu THHN -- empalmes conectores de resorte tipo 3M Scotchlok - - incluye cajas de empalme en cielo cuando se requiera</t>
  </si>
  <si>
    <t>MATERIALES</t>
  </si>
  <si>
    <t xml:space="preserve"> DESCRIPCION </t>
  </si>
  <si>
    <t>UND.</t>
  </si>
  <si>
    <t xml:space="preserve"> PRECIO UNIT</t>
  </si>
  <si>
    <t>CANT.</t>
  </si>
  <si>
    <t xml:space="preserve"> VALOR UNIT </t>
  </si>
  <si>
    <t>Cable Cu No. 12   THHN/THWN</t>
  </si>
  <si>
    <t>Mts</t>
  </si>
  <si>
    <t>Tuberia PVC 1/2" x 3M</t>
  </si>
  <si>
    <t>Tuberia PVC 3/4" x 3M</t>
  </si>
  <si>
    <t>Adactador terminal PVC 1/2"</t>
  </si>
  <si>
    <t>Und</t>
  </si>
  <si>
    <t>Caja pvc octogonal</t>
  </si>
  <si>
    <t>Caja pvc 4x4</t>
  </si>
  <si>
    <t>Curva pvc 1/2"</t>
  </si>
  <si>
    <t>Pegante PVC 1/4 GALON</t>
  </si>
  <si>
    <t>Conector resorte 3M</t>
  </si>
  <si>
    <t>miscelaneos</t>
  </si>
  <si>
    <t>chazo soporte pistola</t>
  </si>
  <si>
    <t>Grapa metalica galvanizada 1/2" mas tornillo</t>
  </si>
  <si>
    <t>MANO DE OBRA</t>
  </si>
  <si>
    <t xml:space="preserve">M.O salida </t>
  </si>
  <si>
    <t>Subtotal M.O</t>
  </si>
  <si>
    <t>HERRAMIENTA Y EQUIPO</t>
  </si>
  <si>
    <t>Herramiento y Equipo</t>
  </si>
  <si>
    <t>GLB</t>
  </si>
  <si>
    <t>Herramiento menor</t>
  </si>
  <si>
    <t>Subtotal Herramientas y Equipos</t>
  </si>
  <si>
    <t>TRANSPORTE</t>
  </si>
  <si>
    <t>Transporte</t>
  </si>
  <si>
    <t>Subtotal transporte</t>
  </si>
  <si>
    <t>COSTO TOTAL (Materiales+M.O.Herramientas+transporte)</t>
  </si>
  <si>
    <t>VALOR UNITARIO FINAL- APU</t>
  </si>
  <si>
    <t>CANTIDAD</t>
  </si>
  <si>
    <t>VALOR UNIT</t>
  </si>
  <si>
    <t>Salida ILUMINACION por TUBO PVC en cielo falso</t>
  </si>
  <si>
    <t>Alambre Cu No. 12   THHN/THWN</t>
  </si>
  <si>
    <t>1-1</t>
  </si>
  <si>
    <t>UND</t>
  </si>
  <si>
    <t>1-2</t>
  </si>
  <si>
    <t>1-3</t>
  </si>
  <si>
    <t>1-4</t>
  </si>
  <si>
    <t>1-5</t>
  </si>
  <si>
    <t>1-6</t>
  </si>
  <si>
    <t>1-7</t>
  </si>
  <si>
    <t>1-8</t>
  </si>
  <si>
    <t>1-9</t>
  </si>
  <si>
    <t>Salida para LUMINARIA  EMERGENCIA  incluye tubo conduit PVC 1/2" (o 3/4" o 1" cuando se requiera) con accesorios , cajas PVC  octogonales (cajas 2x4  y 4x 4 con suplemento cuando se requiera), Conductores en ALAMBRE  #12 Cu THHN -- empalmes conectores de resorte tipo 3M Scotchlok - - incluye cajas de empalme en cielo cuando se requiera</t>
  </si>
  <si>
    <t>Salida   aplique "SALIDA EMERGENCIA"- incluye tubo conduit PVC 1/2" (o 3/4" o 1" cuando se requiera) con accesorios , cajas PVC  octogonales (cajas 2x4  y 4x 4 con suplemento cuando se requiera), Conductores en ALAMBRE  #12 Cu THHN -- empalmes conectores de resorte tipo 3M Scotchlok - - incluye cajas de empalme en cielo cuando se requiera</t>
  </si>
  <si>
    <t>Salida Interruptor SENCILLO  marca LUNARE -SCHNEIDER O SIMILAR- - - incluye tubo conduit PVC 1/2" (o 3/4" o 1" cuando se requiera) con accesorios , cajas PVC  octogonales (cajas 2x4  y 4x 4 con suplemento cuando se requiera), Conductores en ALAMBRE  #12 Cu THHN -- empalmes conectores de resorte tipo 3M Scotchlok - - incluye cajas de empalme en cielo cuando se requiera</t>
  </si>
  <si>
    <t>Salida Interruptor DOBLE  marca LUNARE -SCHNEIDER O SIMILAR-- incluye tubo conduit PVC 1/2" (o 3/4" o 1" cuando se requiera) con accesorios , cajas PVC  octogonales (cajas 2x4  y 4x 4 con suplemento cuando se requiera), Conductores en ALAMBRE  #12 Cu THHN -- empalmes conectores de resorte tipo 3M Scotchlok - - incluye cajas de empalme en cielo cuando se requiera</t>
  </si>
  <si>
    <t>Caja pvc 2X4</t>
  </si>
  <si>
    <t>Interruptor SENCILLO  marca LUNARE -SCHNEIDER O SIMILAR</t>
  </si>
  <si>
    <t>Salida INTERRUPTOR SENCILLO por TUBO PVC en cielo falso</t>
  </si>
  <si>
    <t>Prestaciones sociales</t>
  </si>
  <si>
    <t>Salida INTERRUPTOR DOBLE por TUBO PVC en cielo falso</t>
  </si>
  <si>
    <t>Interruptor DOBLE  marca LUNARE -SCHNEIDER O SIMILAR</t>
  </si>
  <si>
    <t>Salida INTERRUPTOR TRIPLE por TUBO PVC en cielo falso</t>
  </si>
  <si>
    <t>Interruptor TRIPLE  marca LUNARE -SCHNEIDER O SIMILAR</t>
  </si>
  <si>
    <t>Salida INTERRUPTOR CONMUTABLE SENCILLO  por TUBO PVC en cielo falso</t>
  </si>
  <si>
    <t>Interruptor CONMUTABLE SENCILLO marca LUNARE -SCHNEIDER O SIMILAR</t>
  </si>
  <si>
    <t>Subtotal Materiales</t>
  </si>
  <si>
    <t xml:space="preserve">M.O </t>
  </si>
  <si>
    <t>UNIDAD</t>
  </si>
  <si>
    <t>Salida Toma corriente doble REGULADO  tuberia PVC- canaleta metalica- mueble</t>
  </si>
  <si>
    <t>Salida Toma corriente doble NORMAL  tuberia PVC- canaleta metalica- mueble</t>
  </si>
  <si>
    <t>Salida ILUMINACION por TUBO EMT en cercha y luminaria descolgada</t>
  </si>
  <si>
    <t>Tuberia EMT 1/2" x 3M</t>
  </si>
  <si>
    <t>Adactador terminal EMT 1/2"</t>
  </si>
  <si>
    <t>Curva EMT 1/2"</t>
  </si>
  <si>
    <t>Caja METALICA 2X4"</t>
  </si>
  <si>
    <t>Caja METALICA 4x4"</t>
  </si>
  <si>
    <t>Ud</t>
  </si>
  <si>
    <t>Cable encauchetado 3x12 nexans</t>
  </si>
  <si>
    <t>Clavija de tres polos 15A-120v</t>
  </si>
  <si>
    <t>Toma aérea 3 polos 15A-120v</t>
  </si>
  <si>
    <t>Guaya 1/8"</t>
  </si>
  <si>
    <t>Perro para guaya 1/8"</t>
  </si>
  <si>
    <t xml:space="preserve">Salida VENTILADOR  por TUBO EMT en cercha </t>
  </si>
  <si>
    <t>MONTAJE LUMINARIA  en cielo falso</t>
  </si>
  <si>
    <t xml:space="preserve">MONTAJE LUMINARIA  EMERGENCIA  en pared </t>
  </si>
  <si>
    <t>MONTAJE aplique "SALIDA EMERGENCIA" en pared</t>
  </si>
  <si>
    <t xml:space="preserve">MONTAJE ILUMINACION DESCOLGADA en cercha </t>
  </si>
  <si>
    <t>Extención tubo para ventilador</t>
  </si>
  <si>
    <t xml:space="preserve">SUMINISTRO Y MONTAJE VENTILADOR DESCOLGADO en cercha </t>
  </si>
  <si>
    <t>1-13</t>
  </si>
  <si>
    <t>1-14</t>
  </si>
  <si>
    <t>1-15</t>
  </si>
  <si>
    <t>1-16</t>
  </si>
  <si>
    <t>1-19</t>
  </si>
  <si>
    <t>1-20</t>
  </si>
  <si>
    <t>1-21</t>
  </si>
  <si>
    <t>SALIDA VIDEOBEAM</t>
  </si>
  <si>
    <t>caja de paso 15 x 15 cmt metalica  con puerta</t>
  </si>
  <si>
    <t>Caja PVC  4 x 4</t>
  </si>
  <si>
    <t>Cable HDMI 10 mts</t>
  </si>
  <si>
    <t>Salida tomacorriente doble polo a tierra circuito NORMAL -  MARCA LEVITON con conexión a tierra EN DUCTO METALICO - - incluye tubo conduit PVC 1/2" (o 3/4" o 1" cuando se requiera) con accesorios , cajas PVC  octogonales (cajas 2x4  y 4x 4 con suplemento cuando se requiera), Conductores en ALAMBRE  #12 Cu THHN -- empalmes conectores de resorte tipo 3M Scotchlok - - incluye cajas de empalme en cielo cuando se requiera</t>
  </si>
  <si>
    <t xml:space="preserve">Salida tomacorriente doble polo a tierra circuito NORMAL -  MARCA LEVITON con conexión a tierra EN PARED- - incluye tubo conduit PVC 1/2" (o 3/4" o 1" cuando se requiera) con accesorios , cajas PVC  octogonales (cajas 2x4  y 4x 4 con suplemento cuando se requiera), Conductores en ALAMBRE  #12 Cu THHN -- empalmes conectores de resorte tipo 3M Scotchlok - - incluye cajas de empalme en cielo cuando se requiera </t>
  </si>
  <si>
    <t>Salida INTERRUPTOR SENCILLO por TUBO PVC en PASILLO</t>
  </si>
  <si>
    <t>Salida INTERRUPTOR DOBLE por TUBO PVC en PASILLO</t>
  </si>
  <si>
    <t>Salida INTERRUPTOR TRIPLE por TUBO PVC en PASILLO</t>
  </si>
  <si>
    <t>Salida INTERRUPTOR CONMUTABLE SENCILLO  por TUBO PVC en PASILLO</t>
  </si>
  <si>
    <t>mts</t>
  </si>
  <si>
    <t>MTS</t>
  </si>
  <si>
    <t>Montaje  LUMINARIA  EMERGENCIA en Pared- incluye  conectores de resorte tipo 3M Scotchlok</t>
  </si>
  <si>
    <t>Montaje  aplique "SALIDA EMERGENCIA" en Pared- incluye  conectores de resorte tipo 3M Scotchlok</t>
  </si>
  <si>
    <t>Suministro e Instalacion de   fibra optica multimodo - 6 hilos- 62,5/125 por bandeja portacable entre RACK PRINCIPAL-RDP y RACK ENFERMERIA -RDE</t>
  </si>
  <si>
    <t>Conexión de mesas de computadores en SALAS DE COMPUTO con ducto metalico en pared- incluye 2 cajas de paso metalicas 4 x 4 - 2 conectores rectos 1" para coraza flexible metalica- 2 conectores curvos 1" para coraza flexible metalica 2 -tramos de coraza flexible de metalica de 1"(tramo de 60 cm)</t>
  </si>
  <si>
    <t>Suministro e instalacion de minibreaker para tablero minipragma de 1 x 16 A</t>
  </si>
  <si>
    <t>Velcro</t>
  </si>
  <si>
    <t>Chazo anclaje metalico 3/8 "</t>
  </si>
  <si>
    <t>Instalacion  Rack de datos tipo pesado abierto 19 " - 45 RU - para anclaje en piso</t>
  </si>
  <si>
    <t>multitomas  6 servicios 120 v</t>
  </si>
  <si>
    <t>organizadores de cable  60 x 40mm DEXSON</t>
  </si>
  <si>
    <t>Patch panel 24 puertos cat 6A angulado</t>
  </si>
  <si>
    <t>Marquillas</t>
  </si>
  <si>
    <t>Suministro e instalacion, conexión de   Pach-panel categoria 6 para rack de 19"-  24 puertos</t>
  </si>
  <si>
    <t xml:space="preserve">PATCH CORD FIBRA OPTICA SC-SC DUPLEX 3M - OM3 - 52/125m </t>
  </si>
  <si>
    <t>Suministro e instalacion bandejas para conectorizacion fibra optica  con 6 conectores SC para rack 19 "- pigteles- fusion de las fibras</t>
  </si>
  <si>
    <t>BANDEJA DE FIBRA OPTICA 19" DESLIZABLE - 1 SNAP CON 12 ACOPLADORES SC -  TAPA ESPACIOS</t>
  </si>
  <si>
    <t>PIGTAIL PARA SC - 50/125m - 1,5M</t>
  </si>
  <si>
    <t>M.O  empalme x fusion</t>
  </si>
  <si>
    <t>Jack RJ45 cat 6A</t>
  </si>
  <si>
    <t>Face plate angulado doble</t>
  </si>
  <si>
    <t>Cable FUTP cat 6A</t>
  </si>
  <si>
    <t>Face plate angulado sencillo</t>
  </si>
  <si>
    <t>Certificacion de puntos de VOZ Y DATOS</t>
  </si>
  <si>
    <t>Bandeja tipo malla de 30x5x240 cm galvanizada</t>
  </si>
  <si>
    <t>Soporte para bandeja con riel y varilla roscada</t>
  </si>
  <si>
    <t>Unión bandeja</t>
  </si>
  <si>
    <t>Salida para tubos</t>
  </si>
  <si>
    <t>Accesorio</t>
  </si>
  <si>
    <t xml:space="preserve"> suministro e instalacion Bandeja tipo malla de 30x5x240 cm galvanizada con division - incluye soporte en riel chanel con varilla roscada galvanizada de 3/8"</t>
  </si>
  <si>
    <t xml:space="preserve"> Suministro e instalacion Bandeja tipo malla de 30x5x240 cm galvanizada con division con accesorios para conexión de tuberia - incluye soporte en riel chanel con varilla roscada galvanizada de 3/8" para el area de PASILLOS</t>
  </si>
  <si>
    <t xml:space="preserve"> Suministro e instalacion Bandeja tipo malla de 30x5x240 cm galvanizada con division con accesorios para conexión de tuberia - incluye soporte en riel chanel con varilla roscada galvanizada de 3/8" para el area de SIMULACION</t>
  </si>
  <si>
    <t>TOTAL ITEM 1</t>
  </si>
  <si>
    <t>2-1</t>
  </si>
  <si>
    <t>2-2</t>
  </si>
  <si>
    <t>2-3</t>
  </si>
  <si>
    <t>2-4</t>
  </si>
  <si>
    <t>2-5</t>
  </si>
  <si>
    <t>2-6</t>
  </si>
  <si>
    <t>2-7</t>
  </si>
  <si>
    <t>2-8</t>
  </si>
  <si>
    <t>2-9</t>
  </si>
  <si>
    <t>2-10</t>
  </si>
  <si>
    <t>2-11</t>
  </si>
  <si>
    <t>2-12</t>
  </si>
  <si>
    <t>2-13</t>
  </si>
  <si>
    <t>2-14</t>
  </si>
  <si>
    <t>2-15</t>
  </si>
  <si>
    <t>2-16</t>
  </si>
  <si>
    <t>TOTAL ITEM 4</t>
  </si>
  <si>
    <t>Cable de Cu #8 awg -THHN</t>
  </si>
  <si>
    <t>Cable de Cu #1/0 awg -THHN</t>
  </si>
  <si>
    <t>Cable de Cu # 2 awg -THHN</t>
  </si>
  <si>
    <t xml:space="preserve"> Suministro e Instalación Breaker de incrustar 1x15 o 1x20 Amp </t>
  </si>
  <si>
    <t>2-21</t>
  </si>
  <si>
    <t>2-22</t>
  </si>
  <si>
    <t>2-23</t>
  </si>
  <si>
    <t>Suministro e instalacion de cable FUTP CAT 6A por tubo pvc, bandeja portacable,ducto metalico</t>
  </si>
  <si>
    <t>Suministro PACHCORD 1 metro en cable FUTP cat 6A para puentes entre  swich y pachpanel</t>
  </si>
  <si>
    <t>Suministro PACHCORD- 3 metros  en cable FUTP cat 6A conexión de los computadores</t>
  </si>
  <si>
    <t>Coraza LT 1"</t>
  </si>
  <si>
    <t>Conector recto Coraza LT 1"</t>
  </si>
  <si>
    <t>Conector curvo Coraza LT 1"</t>
  </si>
  <si>
    <t xml:space="preserve">caja de paso metalica </t>
  </si>
  <si>
    <t xml:space="preserve"> Suministro e instalacion acometida para tablero en cable Cu  4#8 awg-THHN por bandeja</t>
  </si>
  <si>
    <t>Suministro e instalacion acometida para tablero  en cable Cu  4#1/0 awg-THHN + 1#2 awg-THHN por bandeja</t>
  </si>
  <si>
    <t>Suministro e instalacion de ducto metalico con tapa y  compartimento 12 x 4 cm  adosado en pared- color blaco con pintura electrostatica- normar RETIE</t>
  </si>
  <si>
    <t>Suministro e instalacion de ducto metalico con tapa y  compartimento 12 x 4 cm x 2,4 mts adosado en pared- color blanco con pintura electrostatica- normar RETIE</t>
  </si>
  <si>
    <t xml:space="preserve">ducto metalico con tapa y  compartimento 12 x 4 cm </t>
  </si>
  <si>
    <t>Salida de DATOS  por  TUBO PVC (cajas de paso) , bandeja portacable, ducto portacable  - desde rack de datos - -  con cable FUTP Cat 6A   (no suministro)   -Instalacion de 1 faceplate sencillo- instalacion 1 jack RJ 45   , marquillas tipo anillo para cableado y marquillas para identificacion- SIN CABLE</t>
  </si>
  <si>
    <t>Salida de VOZ y DATOS por  TUBO PVC (cajas de paso) y bandeja portacable  y ducto portacable - desde rack de datos - -  con cable FUTP Cat 6A (no suministro)  -Instalacion de 1 faceplate doble- instalacion 2 jack RJ 45   , marquillas tipo anillo para cableado y marquillas para identificacion- SIN CABLE</t>
  </si>
  <si>
    <t>Suministro e instalacion de tablero MINIPRAGMA   2F- 4H - 8 CIRCUITOS sobrepuesto en muro para  salones de computo(4)+ tomas regulados salones+ tomas regulados oficinas</t>
  </si>
  <si>
    <t xml:space="preserve"> Suministro e instalacion acometida para tablero en cable Cu  5#8 awg-THHN por bandeja</t>
  </si>
  <si>
    <t>Suministro e instalacion de minibreaker para tablero minipragma de 2 x 20 A</t>
  </si>
  <si>
    <t>Suministro e instalacion de tablero MINIPRAGMA   2F- 4H - 12 CIRCUITOS sobrepuesto en muro para  CONEXIÓN DE TABLEROS REGULADOS DE LAS AREAS DESDE UPS</t>
  </si>
  <si>
    <t xml:space="preserve"> Suministro e instalacion acometida para tablero en cable Cu  4# 4awg-THHN por bandeja</t>
  </si>
  <si>
    <t>Cable de Cu #4 awg -THHN</t>
  </si>
  <si>
    <t xml:space="preserve">Conexión entre tablero general y UPS Por bandeja en cable Cu 4#4 awg- THHN </t>
  </si>
  <si>
    <t>Acometidas  para alimentar circuitos de 120 v 3#12 awg THHN en pasillos y salones</t>
  </si>
  <si>
    <t>Alambre  de Cu # 12awg -THHN</t>
  </si>
  <si>
    <t>Acometida para tablero MINIPRAGMA de 12 circuitos en cable de Cu 4#4 awg- THHN por bandeja y ducto metalico</t>
  </si>
  <si>
    <t>Suministro e instalacion de interruptor termoganetico en caja moldeada 3 x 40 A</t>
  </si>
  <si>
    <t xml:space="preserve"> Suministro e Instalación Breaker de incrustar 2 x 20 Amp</t>
  </si>
  <si>
    <t xml:space="preserve"> Suministro e Instalación Breaker de incrustar 3 x 20 Amp</t>
  </si>
  <si>
    <t>Alambre  de Cu # 10 awg -THHN</t>
  </si>
  <si>
    <t xml:space="preserve">Salida para equipo especial 2F + T / 208 V en cable 3#10 awg THHN por ducto metalico - </t>
  </si>
  <si>
    <t xml:space="preserve">Salida para equipo especial 2F + T /208 V en cable 3#10 awg THHN por ducto metalico - </t>
  </si>
  <si>
    <t>Salida para equipo especial 3F +N+ T /208 V en cable 5#10 awg THHN por ducto metalico</t>
  </si>
  <si>
    <t>REDES ELECTRICAS AREA SIMULACION ENFERMERIA Y LABORATORIOS</t>
  </si>
  <si>
    <t>1-10</t>
  </si>
  <si>
    <t>1-11</t>
  </si>
  <si>
    <t>1-12</t>
  </si>
  <si>
    <t>1-17</t>
  </si>
  <si>
    <t>1-18</t>
  </si>
  <si>
    <t>Suministro e instalacion de interruptor termomagnetico en caja moldeada 3 x 40 A</t>
  </si>
  <si>
    <t>Suministro e instalacion de tablero 3F-5H-18 CIRCUITOS CON ESPACIO PARA TOTALIZADOR Laboratorio MICROBIOLOGIA TN-LMB</t>
  </si>
  <si>
    <t>Acometida para tablero TN-LMB en cable Cu 4#6 awg -THHN+ 1#8 awg-THHN por bandeja</t>
  </si>
  <si>
    <t>Acometida para tablero  en cable Cu 4#6 awg -THHN+ 1#8 awg-THHN por bandeja</t>
  </si>
  <si>
    <t>Cable de Cu # 6 awg -THHN</t>
  </si>
  <si>
    <t>Cable de Cu # 8 awg -THHN</t>
  </si>
  <si>
    <t>Salida de DATOS  por  TUBO PVC (cajas de paso) , bandeja portacable, ducto portacable  - desde rack de datos - -  con cable FUTP Cat 6 A (no suministro)   -Instalacion de 1 faceplate sencillo- instalacion 1 jack RJ 45   , marquillas tipo anillo para cableado y marquillas para identificacion- SIN CABLE</t>
  </si>
  <si>
    <t>Acometida para tablero TN-LB en cable Cu 4#8 awg -THHN+ 1#8 awg-THHN por bandeja</t>
  </si>
  <si>
    <t>Acometida para tablero TN-LM en cable Cu 4#8 awg -THHN+ 1#8 awg-THHN por bandeja</t>
  </si>
  <si>
    <t>Suministro e instalacion de tablero 3F-5H-18 CIRCUITOS CON ESPACIO PARA TOTALIZADOR Laboratorio MORFOLOGIA TN-LM</t>
  </si>
  <si>
    <t>Suministro e instalacion de tablero 3F-5H-18 CIRCUITOS CON ESPACIO PARA TOTALIZADOR Laboratorio BIOLOGIA TN-LB</t>
  </si>
  <si>
    <t>Suministro e instalacion de tablero 3F-5H-18 CIRCUITOS CON ESPACIO PARA TOTALIZADOR SIMULACION TDE-SIM</t>
  </si>
  <si>
    <t>Acometida para tablero TDE-SIM en cable Cu 4#6 awg -THHN+ 1#8 awg-THHN por bandeja</t>
  </si>
  <si>
    <t>2-17</t>
  </si>
  <si>
    <t>2-18</t>
  </si>
  <si>
    <t>2-19</t>
  </si>
  <si>
    <t>2-20</t>
  </si>
  <si>
    <t>2-24</t>
  </si>
  <si>
    <t>Admin.</t>
  </si>
  <si>
    <t>Utilidad</t>
  </si>
  <si>
    <t>Imprevist.</t>
  </si>
  <si>
    <t>TOTAL AUI</t>
  </si>
  <si>
    <t>Iva sobre utilidad</t>
  </si>
  <si>
    <t>GRAN TOTAL</t>
  </si>
  <si>
    <t>COSTOS DIRECTOS</t>
  </si>
  <si>
    <t>Suministro e instalacion, conexión de   Pach-panel categoria 6A para rack de 19"-  16 puertos</t>
  </si>
  <si>
    <t>Patch panel 16 puertos cat 6A angulado</t>
  </si>
  <si>
    <t xml:space="preserve">Toma corriente doble con polo a tierra tierra aislada naranja </t>
  </si>
  <si>
    <t xml:space="preserve">Toma corriente doble con polo a tierra  </t>
  </si>
  <si>
    <t>Toma corriente doble con polo a tierra</t>
  </si>
  <si>
    <t>Toma corriente doble con polo a tierra con tapa</t>
  </si>
  <si>
    <t>Ventilador 3 aspas 120 v disigner blanco</t>
  </si>
  <si>
    <t>SUMINISTRO DE FIBRA OPTICA MULTIMODO DE 6 HILOS INDOOR/OUTDOOR - OM3 - 50/125m</t>
  </si>
  <si>
    <t>Salida de VOZ y DATOS por  TUBO PVC (cajas de paso) y bandeja portacable  y ducton portacable - desde rack de datos - -  con cable FUTP Cat 6A (no suministro)  -Instalacion de 1 faceplate doble- instalacion 2 jack RJ 45  6A , marquillas tipo anillo para cableado y marquillas para identificacion-</t>
  </si>
  <si>
    <t>CABLE  de Cu # 10 awg -THHN</t>
  </si>
  <si>
    <t>Suministro e instalacion de RACK de DATOS  PARA AULAS DE COMPUTADORES - TIPO CERRADO DE 12 RU - 19"con puertas laterales desmontables con puerta y Chapa- con extractor de aire- multitomas de 6 servicios para rack 19"</t>
  </si>
  <si>
    <t>Suministro e instalacion de tablero MINIPRAGMA   2F- 4H - 12 CIRCUITOS sobrepuesto en muro para  CONEXIÓN DE TABLEROS REGULADOS PARA AREA SIMULACION</t>
  </si>
  <si>
    <t>Suministro e instalacion de RACK de DATOS  PARA AULAS DE COMPUTADORES - TIPO CERRADO DE 12 RU - 19" con puertas laterales desmontables con puerta y Chapa- con extractor de aire- multitomas de 6 servicios para rack 19"</t>
  </si>
  <si>
    <t>Suministro de luminaria LFS 1X4 2T8 14,5 W LED ILTEC  para incrustar en cielo falso</t>
  </si>
  <si>
    <t>Instalacion de luminaria LFS 1X4 2T8 14,5 W LED ILTEC  para incrustar en cielo falso</t>
  </si>
  <si>
    <t>Suministro de luminaria tipo BALA ILTEC LED 32 W  para incrustar en cielo falso</t>
  </si>
  <si>
    <t xml:space="preserve">Salida tomacorriente doble polo a tierra circuito NORMAL -  MARCA CERTIFICADA con conexión a tierra EN PARED  - incluye tubo conduit PVC 1/2" (o 3/4" o 1" cuando se requiera) con accesorios , cajas PVC   (cajas 2x4  y 4x 4 con suplemento cuando se requiera), Conductores en ALAMBRE  #12 Cu THHN -- empalmes conectores de resorte tipo 3M Scotchlok - - incluye cajas de empalme en cielo cuando se requiera </t>
  </si>
  <si>
    <t>Suministro switches marca CISCO 10/100/1000 - 24 puertos - Todos los  puertos Gigabyte) -administrable</t>
  </si>
  <si>
    <t>Salida de DATOS  por  bandeja portacable, ducto portacable  - desde rack de datos - -  con cable FUTP Cat 6 A (no suministro)   -Instalacion de 1 faceplate sencillo- instalacion 1 jack RJ 45   , marquillas tipo anillo para cableado y marquillas para identificacion- SIN CABLE</t>
  </si>
  <si>
    <t>Salida Interruptor SENCILLO   marca LUNARE -SCHNEIDER O SIMILAR- - - incluye tubo conduit PVC  1/2" (o 3/4" o 1" cuando se requiera) con accesorios , cajas PVC  Y METALICAS octogonales (cajas 2x4  y 4x 4 con suplemento cuando se requiera), Conductores en ALAMBRE  #12 Cu THHN -- empalmes conectores de resorte tipo 3M Scotchlok - - incluye cajas de empalme en cielo cuando se requiera</t>
  </si>
  <si>
    <t>Salida Interruptor DOBLE     marca LUNARE -SCHNEIDER O SIMILAR- - - incluye tubo conduit PVC   1/2" (o 3/4" o 1" cuando se requiera) con accesorios , cajas PVC  Y METALICAS octogonales (cajas 2x4  y 4x 4 con suplemento cuando se requiera), Conductores en ALAMBRE  #12 Cu THHN -- empalmes conectores de resorte tipo 3M Scotchlok - - incluye cajas de empalme en cielo cuando se requiera</t>
  </si>
  <si>
    <t>1</t>
  </si>
  <si>
    <t>1-22</t>
  </si>
  <si>
    <t>1-23</t>
  </si>
  <si>
    <t>RED DATOS SALAS DE COMPUTO</t>
  </si>
  <si>
    <t>Acometida para tableros  MINIPRAGMA en las salas de computo- en cable de Cu 4#8 awg- THHN por bandeja y ducto metalico</t>
  </si>
  <si>
    <t>1-24</t>
  </si>
  <si>
    <t>1-25</t>
  </si>
  <si>
    <t>1-26</t>
  </si>
  <si>
    <t>Instalacion de luminaria LFS 1X4 2T8 14,5 W LED ILTEC EN CIELO FALSO -incluye  conectores de resorte tipo 3M Scotchlok- sujecion</t>
  </si>
  <si>
    <t>Suministro de luminaria LFS 1X4 2T8 14,5 W LED ILTEC  para incrustar en cielo falso ( con marco)</t>
  </si>
  <si>
    <t xml:space="preserve">Instalacion de luminaria tipo BALA ILTEC LED 32 W  para incrustar en cielo falso  conectores de resorte tipo 3M Scotchlok- </t>
  </si>
  <si>
    <t>Suministro y Montaje de cajas de paso metalicas de 10 x 10 x 10 cm con tapa empotradas en pared y piso en salas de simulacion</t>
  </si>
  <si>
    <t>2-25</t>
  </si>
  <si>
    <t>2-26</t>
  </si>
  <si>
    <t>2-27</t>
  </si>
  <si>
    <t>2-28</t>
  </si>
  <si>
    <t>2-29</t>
  </si>
  <si>
    <t>2-30</t>
  </si>
  <si>
    <t>2-31</t>
  </si>
  <si>
    <t>2-32</t>
  </si>
  <si>
    <t>2-33</t>
  </si>
  <si>
    <t>2-34</t>
  </si>
  <si>
    <t>2-35</t>
  </si>
  <si>
    <t>2-36</t>
  </si>
  <si>
    <t>2-37</t>
  </si>
  <si>
    <t>2-38</t>
  </si>
  <si>
    <t>2-39</t>
  </si>
  <si>
    <t>2-40</t>
  </si>
  <si>
    <t>2-41</t>
  </si>
  <si>
    <t>2-42</t>
  </si>
  <si>
    <t>2-43</t>
  </si>
  <si>
    <t>2-44</t>
  </si>
  <si>
    <t>2-45</t>
  </si>
  <si>
    <t>2-46</t>
  </si>
  <si>
    <t>2-47</t>
  </si>
  <si>
    <t>2-48</t>
  </si>
  <si>
    <t>2-49</t>
  </si>
  <si>
    <t>2-50</t>
  </si>
  <si>
    <t>2-51</t>
  </si>
  <si>
    <t>Suministro luminaria de EMERGENCIA con baterias , luz led , control electronico</t>
  </si>
  <si>
    <t>Suministro  aplique "SALIDA EMERGENCIA" con bateria , luz led y control electronico</t>
  </si>
  <si>
    <t>2-52</t>
  </si>
  <si>
    <t>Suministro switch marca CISCO 10/100/1000 - 24 puertos - Todos los  puertos Gigabyte) -administrable</t>
  </si>
  <si>
    <t>APU PRESUPUESTO REDES ELECTRICAS Y DE DATOS PARA SALAS DE COMPUTO, LABORATORIO DE SIMULACION ENFERMERIA Y LABORATORIOS ENFERMERIA EN EL  CAMPUS CARVAJAL DE UNICAUCA EN  LA SEDE SANTANDER DE QUILICHAO</t>
  </si>
  <si>
    <r>
      <t xml:space="preserve">Salida tomacorriente doble polo a tierra circuito REGULADO DUCTO  O  MUEBLE -  MARCA CERTIFICADA con conexión a tierra aislada del chasis y grado Hospital  - - incluye tubo conduit PVC 1/2" (o 3/4" o 1" cuando se requiera) con accesorios , cajas PVC  octogonales (cajas 2x4  y 4x 4 con suplemento cuando se requiera), Conductores en </t>
    </r>
    <r>
      <rPr>
        <i/>
        <u/>
        <sz val="12"/>
        <rFont val="Calibri"/>
        <scheme val="minor"/>
      </rPr>
      <t xml:space="preserve">CABLE </t>
    </r>
    <r>
      <rPr>
        <sz val="12"/>
        <rFont val="Calibri"/>
        <family val="2"/>
        <scheme val="minor"/>
      </rPr>
      <t xml:space="preserve"> #12 Cu THHN -- empalmes conectores de resorte tipo 3M Scotchlok - - incluye cajas de empalme en cielo cuando se requiera</t>
    </r>
  </si>
  <si>
    <t>PRESUPUESTO PARA OBRAS ELÉCTRICAS, DE REDES  DE DATOS PARA LAS INSTALALCIONES DEL CAMPUS CARVAJAL, EN SANTANDER DE QUILICHAO-CAUCA, PARA ESPACIOS ADMINISTRATIVOS COMPLEMENTARIOS (CAFETERIA, BAÑOS), SALONES DE CLASE Y LABORATORIOS, EN PANEL YESO ST ½”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</si>
</sst>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6" formatCode="&quot;$&quot;\ #,##0_);[Red]\(&quot;$&quot;\ #,##0\)"/>
    <numFmt numFmtId="164" formatCode="_-&quot;$&quot;* #,##0_-;\-&quot;$&quot;* #,##0_-;_-&quot;$&quot;* &quot;-&quot;_-;_-@_-"/>
    <numFmt numFmtId="165" formatCode="_-* #,##0.00_-;\-* #,##0.00_-;_-* &quot;-&quot;??_-;_-@_-"/>
    <numFmt numFmtId="166" formatCode="0.0"/>
    <numFmt numFmtId="167" formatCode="_-&quot;$&quot;\ * #,##0.0_-;\-&quot;$&quot;\ * #,##0.0_-;_-&quot;$&quot;\ * &quot;-&quot;?_-;_-@_-"/>
    <numFmt numFmtId="168" formatCode="_-&quot;$&quot;\ * #,##0_-;\-&quot;$&quot;\ * #,##0_-;_-&quot;$&quot;\ * &quot;-&quot;_-;_-@_-"/>
    <numFmt numFmtId="169" formatCode="_ &quot;$&quot;\ * #,##0_ ;_ &quot;$&quot;\ * \-#,##0_ ;_ &quot;$&quot;\ * &quot;-&quot;_ ;_ @_ "/>
    <numFmt numFmtId="170" formatCode="#,##0.00_ ;\-#,##0.00\ "/>
    <numFmt numFmtId="171" formatCode="#,##0.0_ ;\-#,##0.0\ "/>
    <numFmt numFmtId="172" formatCode="_-&quot;$&quot;\ * #,##0_-;\-&quot;$&quot;\ * #,##0_-;_-&quot;$&quot;\ * &quot;-&quot;?_-;_-@_-"/>
    <numFmt numFmtId="173" formatCode="_ * #,##0_ ;_ * \-#,##0_ ;_ * &quot;-&quot;??_ ;_ @_ "/>
    <numFmt numFmtId="174" formatCode="&quot;$&quot;\ #,##0"/>
  </numFmts>
  <fonts count="27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color rgb="FF000000"/>
      <name val="Calibri"/>
      <family val="2"/>
      <scheme val="minor"/>
    </font>
    <font>
      <sz val="10"/>
      <name val="Arial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indexed="8"/>
      <name val="Arial"/>
      <family val="2"/>
    </font>
    <font>
      <sz val="14"/>
      <name val="Calibri"/>
      <family val="2"/>
      <scheme val="minor"/>
    </font>
    <font>
      <sz val="16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scheme val="minor"/>
    </font>
    <font>
      <sz val="11"/>
      <name val="Calibri"/>
      <scheme val="minor"/>
    </font>
    <font>
      <sz val="11"/>
      <color rgb="FF000000"/>
      <name val="Calibri"/>
      <scheme val="minor"/>
    </font>
    <font>
      <sz val="11"/>
      <color theme="1"/>
      <name val="Calibri"/>
      <scheme val="minor"/>
    </font>
    <font>
      <b/>
      <sz val="11"/>
      <color rgb="FF000000"/>
      <name val="Calibri"/>
      <scheme val="minor"/>
    </font>
    <font>
      <b/>
      <sz val="16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6"/>
      <color theme="1"/>
      <name val="Calibri"/>
      <family val="2"/>
      <scheme val="minor"/>
    </font>
    <font>
      <i/>
      <u/>
      <sz val="12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309">
    <xf numFmtId="0" fontId="0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65" fontId="2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117">
    <xf numFmtId="0" fontId="0" fillId="0" borderId="0" xfId="0"/>
    <xf numFmtId="6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166" fontId="8" fillId="0" borderId="1" xfId="0" applyNumberFormat="1" applyFont="1" applyFill="1" applyBorder="1" applyAlignment="1">
      <alignment horizontal="center" vertical="center"/>
    </xf>
    <xf numFmtId="167" fontId="8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164" fontId="7" fillId="0" borderId="1" xfId="1" applyFont="1" applyFill="1" applyBorder="1" applyAlignment="1">
      <alignment horizontal="center" vertical="center"/>
    </xf>
    <xf numFmtId="169" fontId="7" fillId="0" borderId="1" xfId="3" applyFont="1" applyFill="1" applyBorder="1" applyAlignment="1">
      <alignment horizontal="center" vertical="center"/>
    </xf>
    <xf numFmtId="2" fontId="8" fillId="0" borderId="1" xfId="0" applyNumberFormat="1" applyFont="1" applyFill="1" applyBorder="1" applyAlignment="1">
      <alignment horizontal="center" vertical="center"/>
    </xf>
    <xf numFmtId="170" fontId="7" fillId="0" borderId="1" xfId="1" applyNumberFormat="1" applyFont="1" applyFill="1" applyBorder="1" applyAlignment="1">
      <alignment horizontal="center" vertical="center"/>
    </xf>
    <xf numFmtId="164" fontId="8" fillId="0" borderId="1" xfId="1" applyFont="1" applyFill="1" applyBorder="1" applyAlignment="1">
      <alignment horizontal="center" vertical="center"/>
    </xf>
    <xf numFmtId="171" fontId="7" fillId="0" borderId="1" xfId="1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169" fontId="8" fillId="0" borderId="1" xfId="0" applyNumberFormat="1" applyFont="1" applyFill="1" applyBorder="1" applyAlignment="1">
      <alignment horizontal="center" vertical="center"/>
    </xf>
    <xf numFmtId="168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169" fontId="0" fillId="0" borderId="1" xfId="0" applyNumberFormat="1" applyFont="1" applyFill="1" applyBorder="1" applyAlignment="1">
      <alignment horizontal="center" vertical="center"/>
    </xf>
    <xf numFmtId="164" fontId="4" fillId="2" borderId="1" xfId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8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164" fontId="12" fillId="0" borderId="1" xfId="1" applyFont="1" applyFill="1" applyBorder="1" applyAlignment="1">
      <alignment horizontal="center" vertical="center"/>
    </xf>
    <xf numFmtId="169" fontId="12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164" fontId="13" fillId="2" borderId="1" xfId="1" applyFont="1" applyFill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/>
    </xf>
    <xf numFmtId="164" fontId="0" fillId="0" borderId="1" xfId="1" applyFont="1" applyBorder="1" applyAlignment="1">
      <alignment horizontal="center"/>
    </xf>
    <xf numFmtId="164" fontId="0" fillId="0" borderId="1" xfId="1" applyFont="1" applyBorder="1" applyAlignment="1">
      <alignment horizontal="center" vertical="center"/>
    </xf>
    <xf numFmtId="164" fontId="8" fillId="0" borderId="1" xfId="1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164" fontId="4" fillId="2" borderId="0" xfId="1" applyFont="1" applyFill="1" applyBorder="1" applyAlignment="1">
      <alignment horizontal="center" vertical="center"/>
    </xf>
    <xf numFmtId="172" fontId="8" fillId="0" borderId="1" xfId="0" applyNumberFormat="1" applyFont="1" applyFill="1" applyBorder="1" applyAlignment="1">
      <alignment horizontal="left" vertical="center" indent="1"/>
    </xf>
    <xf numFmtId="164" fontId="4" fillId="0" borderId="0" xfId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169" fontId="7" fillId="0" borderId="2" xfId="0" applyNumberFormat="1" applyFont="1" applyBorder="1" applyAlignment="1">
      <alignment horizontal="center" vertical="center"/>
    </xf>
    <xf numFmtId="166" fontId="8" fillId="0" borderId="2" xfId="0" applyNumberFormat="1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164" fontId="7" fillId="0" borderId="4" xfId="0" applyNumberFormat="1" applyFont="1" applyBorder="1" applyAlignment="1">
      <alignment horizontal="center" vertical="center"/>
    </xf>
    <xf numFmtId="166" fontId="8" fillId="0" borderId="4" xfId="0" applyNumberFormat="1" applyFont="1" applyBorder="1" applyAlignment="1">
      <alignment horizontal="center" vertical="center"/>
    </xf>
    <xf numFmtId="172" fontId="8" fillId="0" borderId="1" xfId="0" applyNumberFormat="1" applyFont="1" applyFill="1" applyBorder="1" applyAlignment="1">
      <alignment horizontal="center" vertical="center"/>
    </xf>
    <xf numFmtId="169" fontId="5" fillId="0" borderId="1" xfId="0" applyNumberFormat="1" applyFont="1" applyFill="1" applyBorder="1" applyAlignment="1">
      <alignment horizontal="center" vertical="center"/>
    </xf>
    <xf numFmtId="172" fontId="8" fillId="0" borderId="1" xfId="1" applyNumberFormat="1" applyFont="1" applyFill="1" applyBorder="1" applyAlignment="1">
      <alignment horizontal="center" vertical="center"/>
    </xf>
    <xf numFmtId="172" fontId="12" fillId="0" borderId="1" xfId="1" applyNumberFormat="1" applyFont="1" applyFill="1" applyBorder="1" applyAlignment="1">
      <alignment horizontal="center" vertical="center"/>
    </xf>
    <xf numFmtId="1" fontId="8" fillId="0" borderId="1" xfId="0" applyNumberFormat="1" applyFont="1" applyFill="1" applyBorder="1" applyAlignment="1">
      <alignment horizontal="center" vertical="center"/>
    </xf>
    <xf numFmtId="164" fontId="8" fillId="0" borderId="1" xfId="1" applyFont="1" applyFill="1" applyBorder="1" applyAlignment="1">
      <alignment horizontal="center" vertical="center" wrapText="1"/>
    </xf>
    <xf numFmtId="6" fontId="7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/>
    </xf>
    <xf numFmtId="6" fontId="14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3" fontId="15" fillId="0" borderId="1" xfId="283" applyNumberFormat="1" applyFont="1" applyFill="1" applyBorder="1" applyAlignment="1">
      <alignment horizontal="center" vertical="center"/>
    </xf>
    <xf numFmtId="9" fontId="7" fillId="0" borderId="1" xfId="2" applyFont="1" applyFill="1" applyBorder="1" applyAlignment="1">
      <alignment horizontal="center" vertical="center"/>
    </xf>
    <xf numFmtId="3" fontId="16" fillId="0" borderId="1" xfId="283" applyNumberFormat="1" applyFont="1" applyFill="1" applyBorder="1" applyAlignment="1">
      <alignment horizontal="center" vertical="center"/>
    </xf>
    <xf numFmtId="174" fontId="17" fillId="0" borderId="1" xfId="136" applyNumberFormat="1" applyFont="1" applyFill="1" applyBorder="1" applyAlignment="1">
      <alignment horizontal="center" vertical="center"/>
    </xf>
    <xf numFmtId="3" fontId="7" fillId="0" borderId="1" xfId="283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1" fontId="7" fillId="0" borderId="1" xfId="1" applyNumberFormat="1" applyFont="1" applyFill="1" applyBorder="1" applyAlignment="1">
      <alignment horizontal="center" vertical="center"/>
    </xf>
    <xf numFmtId="1" fontId="0" fillId="0" borderId="1" xfId="0" applyNumberFormat="1" applyBorder="1" applyAlignment="1">
      <alignment horizontal="center"/>
    </xf>
    <xf numFmtId="1" fontId="0" fillId="0" borderId="1" xfId="0" applyNumberFormat="1" applyBorder="1" applyAlignment="1">
      <alignment horizontal="center" vertical="center"/>
    </xf>
    <xf numFmtId="172" fontId="0" fillId="0" borderId="1" xfId="0" applyNumberFormat="1" applyBorder="1" applyAlignment="1">
      <alignment horizontal="center" vertical="center"/>
    </xf>
    <xf numFmtId="0" fontId="7" fillId="0" borderId="1" xfId="0" applyFont="1" applyBorder="1"/>
    <xf numFmtId="173" fontId="7" fillId="2" borderId="1" xfId="136" applyNumberFormat="1" applyFont="1" applyFill="1" applyBorder="1"/>
    <xf numFmtId="0" fontId="7" fillId="0" borderId="1" xfId="0" applyFont="1" applyBorder="1" applyAlignment="1">
      <alignment horizontal="center"/>
    </xf>
    <xf numFmtId="173" fontId="7" fillId="0" borderId="1" xfId="136" applyNumberFormat="1" applyFont="1" applyBorder="1"/>
    <xf numFmtId="0" fontId="19" fillId="0" borderId="1" xfId="0" applyFont="1" applyBorder="1"/>
    <xf numFmtId="0" fontId="20" fillId="0" borderId="1" xfId="0" applyFont="1" applyFill="1" applyBorder="1" applyAlignment="1">
      <alignment horizontal="center" vertical="center"/>
    </xf>
    <xf numFmtId="173" fontId="19" fillId="2" borderId="1" xfId="136" applyNumberFormat="1" applyFont="1" applyFill="1" applyBorder="1"/>
    <xf numFmtId="0" fontId="19" fillId="0" borderId="1" xfId="0" applyFont="1" applyBorder="1" applyAlignment="1">
      <alignment horizontal="center"/>
    </xf>
    <xf numFmtId="164" fontId="20" fillId="0" borderId="1" xfId="1" applyFont="1" applyFill="1" applyBorder="1" applyAlignment="1">
      <alignment horizontal="center" vertical="center"/>
    </xf>
    <xf numFmtId="173" fontId="19" fillId="0" borderId="1" xfId="136" applyNumberFormat="1" applyFont="1" applyBorder="1"/>
    <xf numFmtId="0" fontId="20" fillId="0" borderId="1" xfId="0" applyFont="1" applyFill="1" applyBorder="1" applyAlignment="1">
      <alignment horizontal="center" vertical="center" wrapText="1"/>
    </xf>
    <xf numFmtId="172" fontId="20" fillId="0" borderId="1" xfId="0" applyNumberFormat="1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164" fontId="19" fillId="0" borderId="1" xfId="1" applyFont="1" applyFill="1" applyBorder="1" applyAlignment="1">
      <alignment horizontal="center" vertical="center"/>
    </xf>
    <xf numFmtId="172" fontId="22" fillId="0" borderId="1" xfId="1" applyNumberFormat="1" applyFont="1" applyFill="1" applyBorder="1" applyAlignment="1">
      <alignment horizontal="center" vertical="center"/>
    </xf>
    <xf numFmtId="164" fontId="7" fillId="2" borderId="1" xfId="1" applyFont="1" applyFill="1" applyBorder="1"/>
    <xf numFmtId="164" fontId="7" fillId="0" borderId="1" xfId="1" applyFont="1" applyBorder="1"/>
    <xf numFmtId="164" fontId="7" fillId="0" borderId="1" xfId="1" applyFont="1" applyFill="1" applyBorder="1"/>
    <xf numFmtId="0" fontId="6" fillId="0" borderId="1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/>
    </xf>
    <xf numFmtId="164" fontId="23" fillId="0" borderId="1" xfId="0" applyNumberFormat="1" applyFont="1" applyFill="1" applyBorder="1" applyAlignment="1">
      <alignment horizontal="center" vertical="center"/>
    </xf>
    <xf numFmtId="174" fontId="24" fillId="0" borderId="1" xfId="136" applyNumberFormat="1" applyFont="1" applyFill="1" applyBorder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6" fontId="23" fillId="0" borderId="1" xfId="0" applyNumberFormat="1" applyFont="1" applyFill="1" applyBorder="1" applyAlignment="1">
      <alignment horizontal="center" vertical="center"/>
    </xf>
    <xf numFmtId="164" fontId="18" fillId="0" borderId="1" xfId="0" applyNumberFormat="1" applyFont="1" applyFill="1" applyBorder="1" applyAlignment="1">
      <alignment horizontal="center" vertical="center"/>
    </xf>
    <xf numFmtId="6" fontId="18" fillId="0" borderId="1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164" fontId="1" fillId="0" borderId="1" xfId="1" applyFont="1" applyFill="1" applyBorder="1" applyAlignment="1">
      <alignment horizontal="center" vertical="center"/>
    </xf>
    <xf numFmtId="165" fontId="0" fillId="0" borderId="0" xfId="136" applyFont="1" applyFill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</cellXfs>
  <cellStyles count="309">
    <cellStyle name="Hipervínculo" xfId="4" builtinId="8" hidden="1"/>
    <cellStyle name="Hipervínculo" xfId="6" builtinId="8" hidden="1"/>
    <cellStyle name="Hipervínculo" xfId="8" builtinId="8" hidden="1"/>
    <cellStyle name="Hipervínculo" xfId="10" builtinId="8" hidden="1"/>
    <cellStyle name="Hipervínculo" xfId="12" builtinId="8" hidden="1"/>
    <cellStyle name="Hipervínculo" xfId="14" builtinId="8" hidden="1"/>
    <cellStyle name="Hipervínculo" xfId="16" builtinId="8" hidden="1"/>
    <cellStyle name="Hipervínculo" xfId="18" builtinId="8" hidden="1"/>
    <cellStyle name="Hipervínculo" xfId="20" builtinId="8" hidden="1"/>
    <cellStyle name="Hipervínculo" xfId="22" builtinId="8" hidden="1"/>
    <cellStyle name="Hipervínculo" xfId="24" builtinId="8" hidden="1"/>
    <cellStyle name="Hipervínculo" xfId="26" builtinId="8" hidden="1"/>
    <cellStyle name="Hipervínculo" xfId="28" builtinId="8" hidden="1"/>
    <cellStyle name="Hipervínculo" xfId="30" builtinId="8" hidden="1"/>
    <cellStyle name="Hipervínculo" xfId="32" builtinId="8" hidden="1"/>
    <cellStyle name="Hipervínculo" xfId="34" builtinId="8" hidden="1"/>
    <cellStyle name="Hipervínculo" xfId="36" builtinId="8" hidden="1"/>
    <cellStyle name="Hipervínculo" xfId="38" builtinId="8" hidden="1"/>
    <cellStyle name="Hipervínculo" xfId="40" builtinId="8" hidden="1"/>
    <cellStyle name="Hipervínculo" xfId="42" builtinId="8" hidden="1"/>
    <cellStyle name="Hipervínculo" xfId="44" builtinId="8" hidden="1"/>
    <cellStyle name="Hipervínculo" xfId="46" builtinId="8" hidden="1"/>
    <cellStyle name="Hipervínculo" xfId="48" builtinId="8" hidden="1"/>
    <cellStyle name="Hipervínculo" xfId="50" builtinId="8" hidden="1"/>
    <cellStyle name="Hipervínculo" xfId="52" builtinId="8" hidden="1"/>
    <cellStyle name="Hipervínculo" xfId="54" builtinId="8" hidden="1"/>
    <cellStyle name="Hipervínculo" xfId="56" builtinId="8" hidden="1"/>
    <cellStyle name="Hipervínculo" xfId="58" builtinId="8" hidden="1"/>
    <cellStyle name="Hipervínculo" xfId="60" builtinId="8" hidden="1"/>
    <cellStyle name="Hipervínculo" xfId="62" builtinId="8" hidden="1"/>
    <cellStyle name="Hipervínculo" xfId="64" builtinId="8" hidden="1"/>
    <cellStyle name="Hipervínculo" xfId="66" builtinId="8" hidden="1"/>
    <cellStyle name="Hipervínculo" xfId="68" builtinId="8" hidden="1"/>
    <cellStyle name="Hipervínculo" xfId="70" builtinId="8" hidden="1"/>
    <cellStyle name="Hipervínculo" xfId="72" builtinId="8" hidden="1"/>
    <cellStyle name="Hipervínculo" xfId="74" builtinId="8" hidden="1"/>
    <cellStyle name="Hipervínculo" xfId="76" builtinId="8" hidden="1"/>
    <cellStyle name="Hipervínculo" xfId="78" builtinId="8" hidden="1"/>
    <cellStyle name="Hipervínculo" xfId="80" builtinId="8" hidden="1"/>
    <cellStyle name="Hipervínculo" xfId="82" builtinId="8" hidden="1"/>
    <cellStyle name="Hipervínculo" xfId="84" builtinId="8" hidden="1"/>
    <cellStyle name="Hipervínculo" xfId="86" builtinId="8" hidden="1"/>
    <cellStyle name="Hipervínculo" xfId="88" builtinId="8" hidden="1"/>
    <cellStyle name="Hipervínculo" xfId="90" builtinId="8" hidden="1"/>
    <cellStyle name="Hipervínculo" xfId="92" builtinId="8" hidden="1"/>
    <cellStyle name="Hipervínculo" xfId="94" builtinId="8" hidden="1"/>
    <cellStyle name="Hipervínculo" xfId="96" builtinId="8" hidden="1"/>
    <cellStyle name="Hipervínculo" xfId="98" builtinId="8" hidden="1"/>
    <cellStyle name="Hipervínculo" xfId="100" builtinId="8" hidden="1"/>
    <cellStyle name="Hipervínculo" xfId="102" builtinId="8" hidden="1"/>
    <cellStyle name="Hipervínculo" xfId="104" builtinId="8" hidden="1"/>
    <cellStyle name="Hipervínculo" xfId="106" builtinId="8" hidden="1"/>
    <cellStyle name="Hipervínculo" xfId="108" builtinId="8" hidden="1"/>
    <cellStyle name="Hipervínculo" xfId="110" builtinId="8" hidden="1"/>
    <cellStyle name="Hipervínculo" xfId="112" builtinId="8" hidden="1"/>
    <cellStyle name="Hipervínculo" xfId="114" builtinId="8" hidden="1"/>
    <cellStyle name="Hipervínculo" xfId="116" builtinId="8" hidden="1"/>
    <cellStyle name="Hipervínculo" xfId="118" builtinId="8" hidden="1"/>
    <cellStyle name="Hipervínculo" xfId="120" builtinId="8" hidden="1"/>
    <cellStyle name="Hipervínculo" xfId="122" builtinId="8" hidden="1"/>
    <cellStyle name="Hipervínculo" xfId="124" builtinId="8" hidden="1"/>
    <cellStyle name="Hipervínculo" xfId="126" builtinId="8" hidden="1"/>
    <cellStyle name="Hipervínculo" xfId="128" builtinId="8" hidden="1"/>
    <cellStyle name="Hipervínculo" xfId="130" builtinId="8" hidden="1"/>
    <cellStyle name="Hipervínculo" xfId="132" builtinId="8" hidden="1"/>
    <cellStyle name="Hipervínculo" xfId="134" builtinId="8" hidden="1"/>
    <cellStyle name="Hipervínculo" xfId="137" builtinId="8" hidden="1"/>
    <cellStyle name="Hipervínculo" xfId="139" builtinId="8" hidden="1"/>
    <cellStyle name="Hipervínculo" xfId="141" builtinId="8" hidden="1"/>
    <cellStyle name="Hipervínculo" xfId="143" builtinId="8" hidden="1"/>
    <cellStyle name="Hipervínculo" xfId="145" builtinId="8" hidden="1"/>
    <cellStyle name="Hipervínculo" xfId="147" builtinId="8" hidden="1"/>
    <cellStyle name="Hipervínculo" xfId="149" builtinId="8" hidden="1"/>
    <cellStyle name="Hipervínculo" xfId="151" builtinId="8" hidden="1"/>
    <cellStyle name="Hipervínculo" xfId="153" builtinId="8" hidden="1"/>
    <cellStyle name="Hipervínculo" xfId="155" builtinId="8" hidden="1"/>
    <cellStyle name="Hipervínculo" xfId="157" builtinId="8" hidden="1"/>
    <cellStyle name="Hipervínculo" xfId="159" builtinId="8" hidden="1"/>
    <cellStyle name="Hipervínculo" xfId="161" builtinId="8" hidden="1"/>
    <cellStyle name="Hipervínculo" xfId="163" builtinId="8" hidden="1"/>
    <cellStyle name="Hipervínculo" xfId="165" builtinId="8" hidden="1"/>
    <cellStyle name="Hipervínculo" xfId="167" builtinId="8" hidden="1"/>
    <cellStyle name="Hipervínculo" xfId="169" builtinId="8" hidden="1"/>
    <cellStyle name="Hipervínculo" xfId="171" builtinId="8" hidden="1"/>
    <cellStyle name="Hipervínculo" xfId="173" builtinId="8" hidden="1"/>
    <cellStyle name="Hipervínculo" xfId="175" builtinId="8" hidden="1"/>
    <cellStyle name="Hipervínculo" xfId="177" builtinId="8" hidden="1"/>
    <cellStyle name="Hipervínculo" xfId="179" builtinId="8" hidden="1"/>
    <cellStyle name="Hipervínculo" xfId="181" builtinId="8" hidden="1"/>
    <cellStyle name="Hipervínculo" xfId="183" builtinId="8" hidden="1"/>
    <cellStyle name="Hipervínculo" xfId="185" builtinId="8" hidden="1"/>
    <cellStyle name="Hipervínculo" xfId="187" builtinId="8" hidden="1"/>
    <cellStyle name="Hipervínculo" xfId="189" builtinId="8" hidden="1"/>
    <cellStyle name="Hipervínculo" xfId="191" builtinId="8" hidden="1"/>
    <cellStyle name="Hipervínculo" xfId="193" builtinId="8" hidden="1"/>
    <cellStyle name="Hipervínculo" xfId="195" builtinId="8" hidden="1"/>
    <cellStyle name="Hipervínculo" xfId="197" builtinId="8" hidden="1"/>
    <cellStyle name="Hipervínculo" xfId="199" builtinId="8" hidden="1"/>
    <cellStyle name="Hipervínculo" xfId="201" builtinId="8" hidden="1"/>
    <cellStyle name="Hipervínculo" xfId="203" builtinId="8" hidden="1"/>
    <cellStyle name="Hipervínculo" xfId="205" builtinId="8" hidden="1"/>
    <cellStyle name="Hipervínculo" xfId="207" builtinId="8" hidden="1"/>
    <cellStyle name="Hipervínculo" xfId="209" builtinId="8" hidden="1"/>
    <cellStyle name="Hipervínculo" xfId="211" builtinId="8" hidden="1"/>
    <cellStyle name="Hipervínculo" xfId="213" builtinId="8" hidden="1"/>
    <cellStyle name="Hipervínculo" xfId="215" builtinId="8" hidden="1"/>
    <cellStyle name="Hipervínculo" xfId="217" builtinId="8" hidden="1"/>
    <cellStyle name="Hipervínculo" xfId="219" builtinId="8" hidden="1"/>
    <cellStyle name="Hipervínculo" xfId="221" builtinId="8" hidden="1"/>
    <cellStyle name="Hipervínculo" xfId="223" builtinId="8" hidden="1"/>
    <cellStyle name="Hipervínculo" xfId="225" builtinId="8" hidden="1"/>
    <cellStyle name="Hipervínculo" xfId="227" builtinId="8" hidden="1"/>
    <cellStyle name="Hipervínculo" xfId="229" builtinId="8" hidden="1"/>
    <cellStyle name="Hipervínculo" xfId="231" builtinId="8" hidden="1"/>
    <cellStyle name="Hipervínculo" xfId="233" builtinId="8" hidden="1"/>
    <cellStyle name="Hipervínculo" xfId="235" builtinId="8" hidden="1"/>
    <cellStyle name="Hipervínculo" xfId="237" builtinId="8" hidden="1"/>
    <cellStyle name="Hipervínculo" xfId="239" builtinId="8" hidden="1"/>
    <cellStyle name="Hipervínculo" xfId="241" builtinId="8" hidden="1"/>
    <cellStyle name="Hipervínculo" xfId="243" builtinId="8" hidden="1"/>
    <cellStyle name="Hipervínculo" xfId="245" builtinId="8" hidden="1"/>
    <cellStyle name="Hipervínculo" xfId="247" builtinId="8" hidden="1"/>
    <cellStyle name="Hipervínculo" xfId="249" builtinId="8" hidden="1"/>
    <cellStyle name="Hipervínculo" xfId="251" builtinId="8" hidden="1"/>
    <cellStyle name="Hipervínculo" xfId="253" builtinId="8" hidden="1"/>
    <cellStyle name="Hipervínculo" xfId="255" builtinId="8" hidden="1"/>
    <cellStyle name="Hipervínculo" xfId="257" builtinId="8" hidden="1"/>
    <cellStyle name="Hipervínculo" xfId="259" builtinId="8" hidden="1"/>
    <cellStyle name="Hipervínculo" xfId="261" builtinId="8" hidden="1"/>
    <cellStyle name="Hipervínculo" xfId="263" builtinId="8" hidden="1"/>
    <cellStyle name="Hipervínculo" xfId="265" builtinId="8" hidden="1"/>
    <cellStyle name="Hipervínculo" xfId="267" builtinId="8" hidden="1"/>
    <cellStyle name="Hipervínculo" xfId="269" builtinId="8" hidden="1"/>
    <cellStyle name="Hipervínculo" xfId="271" builtinId="8" hidden="1"/>
    <cellStyle name="Hipervínculo" xfId="273" builtinId="8" hidden="1"/>
    <cellStyle name="Hipervínculo" xfId="275" builtinId="8" hidden="1"/>
    <cellStyle name="Hipervínculo" xfId="277" builtinId="8" hidden="1"/>
    <cellStyle name="Hipervínculo" xfId="279" builtinId="8" hidden="1"/>
    <cellStyle name="Hipervínculo" xfId="281" builtinId="8" hidden="1"/>
    <cellStyle name="Hipervínculo" xfId="284" builtinId="8" hidden="1"/>
    <cellStyle name="Hipervínculo" xfId="286" builtinId="8" hidden="1"/>
    <cellStyle name="Hipervínculo" xfId="288" builtinId="8" hidden="1"/>
    <cellStyle name="Hipervínculo" xfId="290" builtinId="8" hidden="1"/>
    <cellStyle name="Hipervínculo" xfId="292" builtinId="8" hidden="1"/>
    <cellStyle name="Hipervínculo visitado" xfId="5" builtinId="9" hidden="1"/>
    <cellStyle name="Hipervínculo visitado" xfId="7" builtinId="9" hidden="1"/>
    <cellStyle name="Hipervínculo visitado" xfId="9" builtinId="9" hidden="1"/>
    <cellStyle name="Hipervínculo visitado" xfId="11" builtinId="9" hidden="1"/>
    <cellStyle name="Hipervínculo visitado" xfId="13" builtinId="9" hidden="1"/>
    <cellStyle name="Hipervínculo visitado" xfId="15" builtinId="9" hidden="1"/>
    <cellStyle name="Hipervínculo visitado" xfId="17" builtinId="9" hidden="1"/>
    <cellStyle name="Hipervínculo visitado" xfId="19" builtinId="9" hidden="1"/>
    <cellStyle name="Hipervínculo visitado" xfId="21" builtinId="9" hidden="1"/>
    <cellStyle name="Hipervínculo visitado" xfId="23" builtinId="9" hidden="1"/>
    <cellStyle name="Hipervínculo visitado" xfId="25" builtinId="9" hidden="1"/>
    <cellStyle name="Hipervínculo visitado" xfId="27" builtinId="9" hidden="1"/>
    <cellStyle name="Hipervínculo visitado" xfId="29" builtinId="9" hidden="1"/>
    <cellStyle name="Hipervínculo visitado" xfId="31" builtinId="9" hidden="1"/>
    <cellStyle name="Hipervínculo visitado" xfId="33" builtinId="9" hidden="1"/>
    <cellStyle name="Hipervínculo visitado" xfId="35" builtinId="9" hidden="1"/>
    <cellStyle name="Hipervínculo visitado" xfId="37" builtinId="9" hidden="1"/>
    <cellStyle name="Hipervínculo visitado" xfId="39" builtinId="9" hidden="1"/>
    <cellStyle name="Hipervínculo visitado" xfId="41" builtinId="9" hidden="1"/>
    <cellStyle name="Hipervínculo visitado" xfId="43" builtinId="9" hidden="1"/>
    <cellStyle name="Hipervínculo visitado" xfId="45" builtinId="9" hidden="1"/>
    <cellStyle name="Hipervínculo visitado" xfId="47" builtinId="9" hidden="1"/>
    <cellStyle name="Hipervínculo visitado" xfId="49" builtinId="9" hidden="1"/>
    <cellStyle name="Hipervínculo visitado" xfId="51" builtinId="9" hidden="1"/>
    <cellStyle name="Hipervínculo visitado" xfId="53" builtinId="9" hidden="1"/>
    <cellStyle name="Hipervínculo visitado" xfId="55" builtinId="9" hidden="1"/>
    <cellStyle name="Hipervínculo visitado" xfId="57" builtinId="9" hidden="1"/>
    <cellStyle name="Hipervínculo visitado" xfId="59" builtinId="9" hidden="1"/>
    <cellStyle name="Hipervínculo visitado" xfId="61" builtinId="9" hidden="1"/>
    <cellStyle name="Hipervínculo visitado" xfId="63" builtinId="9" hidden="1"/>
    <cellStyle name="Hipervínculo visitado" xfId="65" builtinId="9" hidden="1"/>
    <cellStyle name="Hipervínculo visitado" xfId="67" builtinId="9" hidden="1"/>
    <cellStyle name="Hipervínculo visitado" xfId="69" builtinId="9" hidden="1"/>
    <cellStyle name="Hipervínculo visitado" xfId="71" builtinId="9" hidden="1"/>
    <cellStyle name="Hipervínculo visitado" xfId="73" builtinId="9" hidden="1"/>
    <cellStyle name="Hipervínculo visitado" xfId="75" builtinId="9" hidden="1"/>
    <cellStyle name="Hipervínculo visitado" xfId="77" builtinId="9" hidden="1"/>
    <cellStyle name="Hipervínculo visitado" xfId="79" builtinId="9" hidden="1"/>
    <cellStyle name="Hipervínculo visitado" xfId="81" builtinId="9" hidden="1"/>
    <cellStyle name="Hipervínculo visitado" xfId="83" builtinId="9" hidden="1"/>
    <cellStyle name="Hipervínculo visitado" xfId="85" builtinId="9" hidden="1"/>
    <cellStyle name="Hipervínculo visitado" xfId="87" builtinId="9" hidden="1"/>
    <cellStyle name="Hipervínculo visitado" xfId="89" builtinId="9" hidden="1"/>
    <cellStyle name="Hipervínculo visitado" xfId="91" builtinId="9" hidden="1"/>
    <cellStyle name="Hipervínculo visitado" xfId="93" builtinId="9" hidden="1"/>
    <cellStyle name="Hipervínculo visitado" xfId="95" builtinId="9" hidden="1"/>
    <cellStyle name="Hipervínculo visitado" xfId="97" builtinId="9" hidden="1"/>
    <cellStyle name="Hipervínculo visitado" xfId="99" builtinId="9" hidden="1"/>
    <cellStyle name="Hipervínculo visitado" xfId="101" builtinId="9" hidden="1"/>
    <cellStyle name="Hipervínculo visitado" xfId="103" builtinId="9" hidden="1"/>
    <cellStyle name="Hipervínculo visitado" xfId="105" builtinId="9" hidden="1"/>
    <cellStyle name="Hipervínculo visitado" xfId="107" builtinId="9" hidden="1"/>
    <cellStyle name="Hipervínculo visitado" xfId="109" builtinId="9" hidden="1"/>
    <cellStyle name="Hipervínculo visitado" xfId="111" builtinId="9" hidden="1"/>
    <cellStyle name="Hipervínculo visitado" xfId="113" builtinId="9" hidden="1"/>
    <cellStyle name="Hipervínculo visitado" xfId="115" builtinId="9" hidden="1"/>
    <cellStyle name="Hipervínculo visitado" xfId="117" builtinId="9" hidden="1"/>
    <cellStyle name="Hipervínculo visitado" xfId="119" builtinId="9" hidden="1"/>
    <cellStyle name="Hipervínculo visitado" xfId="121" builtinId="9" hidden="1"/>
    <cellStyle name="Hipervínculo visitado" xfId="123" builtinId="9" hidden="1"/>
    <cellStyle name="Hipervínculo visitado" xfId="125" builtinId="9" hidden="1"/>
    <cellStyle name="Hipervínculo visitado" xfId="127" builtinId="9" hidden="1"/>
    <cellStyle name="Hipervínculo visitado" xfId="129" builtinId="9" hidden="1"/>
    <cellStyle name="Hipervínculo visitado" xfId="131" builtinId="9" hidden="1"/>
    <cellStyle name="Hipervínculo visitado" xfId="133" builtinId="9" hidden="1"/>
    <cellStyle name="Hipervínculo visitado" xfId="135" builtinId="9" hidden="1"/>
    <cellStyle name="Hipervínculo visitado" xfId="138" builtinId="9" hidden="1"/>
    <cellStyle name="Hipervínculo visitado" xfId="140" builtinId="9" hidden="1"/>
    <cellStyle name="Hipervínculo visitado" xfId="142" builtinId="9" hidden="1"/>
    <cellStyle name="Hipervínculo visitado" xfId="144" builtinId="9" hidden="1"/>
    <cellStyle name="Hipervínculo visitado" xfId="146" builtinId="9" hidden="1"/>
    <cellStyle name="Hipervínculo visitado" xfId="148" builtinId="9" hidden="1"/>
    <cellStyle name="Hipervínculo visitado" xfId="150" builtinId="9" hidden="1"/>
    <cellStyle name="Hipervínculo visitado" xfId="152" builtinId="9" hidden="1"/>
    <cellStyle name="Hipervínculo visitado" xfId="154" builtinId="9" hidden="1"/>
    <cellStyle name="Hipervínculo visitado" xfId="156" builtinId="9" hidden="1"/>
    <cellStyle name="Hipervínculo visitado" xfId="158" builtinId="9" hidden="1"/>
    <cellStyle name="Hipervínculo visitado" xfId="160" builtinId="9" hidden="1"/>
    <cellStyle name="Hipervínculo visitado" xfId="162" builtinId="9" hidden="1"/>
    <cellStyle name="Hipervínculo visitado" xfId="164" builtinId="9" hidden="1"/>
    <cellStyle name="Hipervínculo visitado" xfId="166" builtinId="9" hidden="1"/>
    <cellStyle name="Hipervínculo visitado" xfId="168" builtinId="9" hidden="1"/>
    <cellStyle name="Hipervínculo visitado" xfId="170" builtinId="9" hidden="1"/>
    <cellStyle name="Hipervínculo visitado" xfId="172" builtinId="9" hidden="1"/>
    <cellStyle name="Hipervínculo visitado" xfId="174" builtinId="9" hidden="1"/>
    <cellStyle name="Hipervínculo visitado" xfId="176" builtinId="9" hidden="1"/>
    <cellStyle name="Hipervínculo visitado" xfId="178" builtinId="9" hidden="1"/>
    <cellStyle name="Hipervínculo visitado" xfId="180" builtinId="9" hidden="1"/>
    <cellStyle name="Hipervínculo visitado" xfId="182" builtinId="9" hidden="1"/>
    <cellStyle name="Hipervínculo visitado" xfId="184" builtinId="9" hidden="1"/>
    <cellStyle name="Hipervínculo visitado" xfId="186" builtinId="9" hidden="1"/>
    <cellStyle name="Hipervínculo visitado" xfId="188" builtinId="9" hidden="1"/>
    <cellStyle name="Hipervínculo visitado" xfId="190" builtinId="9" hidden="1"/>
    <cellStyle name="Hipervínculo visitado" xfId="192" builtinId="9" hidden="1"/>
    <cellStyle name="Hipervínculo visitado" xfId="194" builtinId="9" hidden="1"/>
    <cellStyle name="Hipervínculo visitado" xfId="196" builtinId="9" hidden="1"/>
    <cellStyle name="Hipervínculo visitado" xfId="198" builtinId="9" hidden="1"/>
    <cellStyle name="Hipervínculo visitado" xfId="200" builtinId="9" hidden="1"/>
    <cellStyle name="Hipervínculo visitado" xfId="202" builtinId="9" hidden="1"/>
    <cellStyle name="Hipervínculo visitado" xfId="204" builtinId="9" hidden="1"/>
    <cellStyle name="Hipervínculo visitado" xfId="206" builtinId="9" hidden="1"/>
    <cellStyle name="Hipervínculo visitado" xfId="208" builtinId="9" hidden="1"/>
    <cellStyle name="Hipervínculo visitado" xfId="210" builtinId="9" hidden="1"/>
    <cellStyle name="Hipervínculo visitado" xfId="212" builtinId="9" hidden="1"/>
    <cellStyle name="Hipervínculo visitado" xfId="214" builtinId="9" hidden="1"/>
    <cellStyle name="Hipervínculo visitado" xfId="216" builtinId="9" hidden="1"/>
    <cellStyle name="Hipervínculo visitado" xfId="218" builtinId="9" hidden="1"/>
    <cellStyle name="Hipervínculo visitado" xfId="220" builtinId="9" hidden="1"/>
    <cellStyle name="Hipervínculo visitado" xfId="222" builtinId="9" hidden="1"/>
    <cellStyle name="Hipervínculo visitado" xfId="224" builtinId="9" hidden="1"/>
    <cellStyle name="Hipervínculo visitado" xfId="226" builtinId="9" hidden="1"/>
    <cellStyle name="Hipervínculo visitado" xfId="228" builtinId="9" hidden="1"/>
    <cellStyle name="Hipervínculo visitado" xfId="230" builtinId="9" hidden="1"/>
    <cellStyle name="Hipervínculo visitado" xfId="232" builtinId="9" hidden="1"/>
    <cellStyle name="Hipervínculo visitado" xfId="234" builtinId="9" hidden="1"/>
    <cellStyle name="Hipervínculo visitado" xfId="236" builtinId="9" hidden="1"/>
    <cellStyle name="Hipervínculo visitado" xfId="238" builtinId="9" hidden="1"/>
    <cellStyle name="Hipervínculo visitado" xfId="240" builtinId="9" hidden="1"/>
    <cellStyle name="Hipervínculo visitado" xfId="242" builtinId="9" hidden="1"/>
    <cellStyle name="Hipervínculo visitado" xfId="244" builtinId="9" hidden="1"/>
    <cellStyle name="Hipervínculo visitado" xfId="246" builtinId="9" hidden="1"/>
    <cellStyle name="Hipervínculo visitado" xfId="248" builtinId="9" hidden="1"/>
    <cellStyle name="Hipervínculo visitado" xfId="250" builtinId="9" hidden="1"/>
    <cellStyle name="Hipervínculo visitado" xfId="252" builtinId="9" hidden="1"/>
    <cellStyle name="Hipervínculo visitado" xfId="254" builtinId="9" hidden="1"/>
    <cellStyle name="Hipervínculo visitado" xfId="256" builtinId="9" hidden="1"/>
    <cellStyle name="Hipervínculo visitado" xfId="258" builtinId="9" hidden="1"/>
    <cellStyle name="Hipervínculo visitado" xfId="260" builtinId="9" hidden="1"/>
    <cellStyle name="Hipervínculo visitado" xfId="262" builtinId="9" hidden="1"/>
    <cellStyle name="Hipervínculo visitado" xfId="264" builtinId="9" hidden="1"/>
    <cellStyle name="Hipervínculo visitado" xfId="266" builtinId="9" hidden="1"/>
    <cellStyle name="Hipervínculo visitado" xfId="268" builtinId="9" hidden="1"/>
    <cellStyle name="Hipervínculo visitado" xfId="270" builtinId="9" hidden="1"/>
    <cellStyle name="Hipervínculo visitado" xfId="272" builtinId="9" hidden="1"/>
    <cellStyle name="Hipervínculo visitado" xfId="274" builtinId="9" hidden="1"/>
    <cellStyle name="Hipervínculo visitado" xfId="276" builtinId="9" hidden="1"/>
    <cellStyle name="Hipervínculo visitado" xfId="278" builtinId="9" hidden="1"/>
    <cellStyle name="Hipervínculo visitado" xfId="280" builtinId="9" hidden="1"/>
    <cellStyle name="Hipervínculo visitado" xfId="282" builtinId="9" hidden="1"/>
    <cellStyle name="Hipervínculo visitado" xfId="285" builtinId="9" hidden="1"/>
    <cellStyle name="Hipervínculo visitado" xfId="287" builtinId="9" hidden="1"/>
    <cellStyle name="Hipervínculo visitado" xfId="289" builtinId="9" hidden="1"/>
    <cellStyle name="Hipervínculo visitado" xfId="291" builtinId="9" hidden="1"/>
    <cellStyle name="Hipervínculo visitado" xfId="293" builtinId="9" hidden="1"/>
    <cellStyle name="Hipervínculo visitado" xfId="294" builtinId="9" hidden="1"/>
    <cellStyle name="Hipervínculo visitado" xfId="295" builtinId="9" hidden="1"/>
    <cellStyle name="Hipervínculo visitado" xfId="296" builtinId="9" hidden="1"/>
    <cellStyle name="Hipervínculo visitado" xfId="297" builtinId="9" hidden="1"/>
    <cellStyle name="Hipervínculo visitado" xfId="298" builtinId="9" hidden="1"/>
    <cellStyle name="Hipervínculo visitado" xfId="299" builtinId="9" hidden="1"/>
    <cellStyle name="Hipervínculo visitado" xfId="300" builtinId="9" hidden="1"/>
    <cellStyle name="Hipervínculo visitado" xfId="301" builtinId="9" hidden="1"/>
    <cellStyle name="Hipervínculo visitado" xfId="302" builtinId="9" hidden="1"/>
    <cellStyle name="Hipervínculo visitado" xfId="303" builtinId="9" hidden="1"/>
    <cellStyle name="Hipervínculo visitado" xfId="304" builtinId="9" hidden="1"/>
    <cellStyle name="Hipervínculo visitado" xfId="305" builtinId="9" hidden="1"/>
    <cellStyle name="Hipervínculo visitado" xfId="306" builtinId="9" hidden="1"/>
    <cellStyle name="Hipervínculo visitado" xfId="307" builtinId="9" hidden="1"/>
    <cellStyle name="Hipervínculo visitado" xfId="308" builtinId="9" hidden="1"/>
    <cellStyle name="Millares" xfId="136" builtinId="3"/>
    <cellStyle name="Moneda [0]" xfId="1" builtinId="7"/>
    <cellStyle name="Moneda [0] 2" xfId="3"/>
    <cellStyle name="Normal" xfId="0" builtinId="0"/>
    <cellStyle name="Normal 2" xfId="283"/>
    <cellStyle name="Porcentaje" xfId="2" builtinId="5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377"/>
  <sheetViews>
    <sheetView zoomScale="150" zoomScaleNormal="150" zoomScalePageLayoutView="150" workbookViewId="0">
      <selection activeCell="I7" sqref="I7"/>
    </sheetView>
  </sheetViews>
  <sheetFormatPr baseColWidth="10" defaultRowHeight="15.75"/>
  <cols>
    <col min="2" max="2" width="40" customWidth="1"/>
    <col min="4" max="4" width="12" customWidth="1"/>
    <col min="6" max="6" width="14.5" bestFit="1" customWidth="1"/>
  </cols>
  <sheetData>
    <row r="2" spans="2:7" ht="66" customHeight="1">
      <c r="B2" s="105" t="s">
        <v>293</v>
      </c>
      <c r="C2" s="106"/>
      <c r="D2" s="106"/>
      <c r="E2" s="106"/>
      <c r="F2" s="106"/>
      <c r="G2" s="97"/>
    </row>
    <row r="3" spans="2:7">
      <c r="B3" s="109" t="s">
        <v>42</v>
      </c>
      <c r="C3" s="110"/>
      <c r="D3" s="110"/>
      <c r="E3" s="110"/>
      <c r="F3" s="110"/>
    </row>
    <row r="4" spans="2:7">
      <c r="B4" s="3" t="s">
        <v>7</v>
      </c>
      <c r="C4" s="3"/>
      <c r="D4" s="3"/>
      <c r="E4" s="4"/>
      <c r="F4" s="5"/>
    </row>
    <row r="5" spans="2:7">
      <c r="B5" s="16" t="s">
        <v>8</v>
      </c>
      <c r="C5" s="3" t="s">
        <v>9</v>
      </c>
      <c r="D5" s="3" t="s">
        <v>10</v>
      </c>
      <c r="E5" s="3" t="s">
        <v>11</v>
      </c>
      <c r="F5" s="3" t="s">
        <v>12</v>
      </c>
    </row>
    <row r="6" spans="2:7">
      <c r="B6" s="16" t="s">
        <v>43</v>
      </c>
      <c r="C6" s="6" t="s">
        <v>14</v>
      </c>
      <c r="D6" s="7">
        <v>1100</v>
      </c>
      <c r="E6" s="4">
        <v>15</v>
      </c>
      <c r="F6" s="5">
        <f>+E6*D6</f>
        <v>16500</v>
      </c>
    </row>
    <row r="7" spans="2:7">
      <c r="B7" s="16" t="s">
        <v>15</v>
      </c>
      <c r="C7" s="6" t="s">
        <v>14</v>
      </c>
      <c r="D7" s="8">
        <v>740</v>
      </c>
      <c r="E7" s="4">
        <v>3</v>
      </c>
      <c r="F7" s="5">
        <f t="shared" ref="F7:F15" si="0">+E7*D7</f>
        <v>2220</v>
      </c>
    </row>
    <row r="8" spans="2:7">
      <c r="B8" s="16" t="s">
        <v>16</v>
      </c>
      <c r="C8" s="6" t="s">
        <v>14</v>
      </c>
      <c r="D8" s="8">
        <v>970</v>
      </c>
      <c r="E8" s="4">
        <v>0.2</v>
      </c>
      <c r="F8" s="5">
        <f t="shared" si="0"/>
        <v>194</v>
      </c>
    </row>
    <row r="9" spans="2:7">
      <c r="B9" s="16" t="s">
        <v>17</v>
      </c>
      <c r="C9" s="6" t="s">
        <v>18</v>
      </c>
      <c r="D9" s="7">
        <v>170</v>
      </c>
      <c r="E9" s="4">
        <v>3</v>
      </c>
      <c r="F9" s="5">
        <f t="shared" si="0"/>
        <v>510</v>
      </c>
    </row>
    <row r="10" spans="2:7">
      <c r="B10" s="16" t="s">
        <v>19</v>
      </c>
      <c r="C10" s="6" t="s">
        <v>18</v>
      </c>
      <c r="D10" s="7">
        <v>450</v>
      </c>
      <c r="E10" s="4">
        <v>1</v>
      </c>
      <c r="F10" s="5">
        <f t="shared" si="0"/>
        <v>450</v>
      </c>
    </row>
    <row r="11" spans="2:7">
      <c r="B11" s="16" t="s">
        <v>20</v>
      </c>
      <c r="C11" s="6" t="s">
        <v>18</v>
      </c>
      <c r="D11" s="7">
        <v>450</v>
      </c>
      <c r="E11" s="9">
        <v>0.2</v>
      </c>
      <c r="F11" s="5">
        <f t="shared" si="0"/>
        <v>90</v>
      </c>
    </row>
    <row r="12" spans="2:7">
      <c r="B12" s="16" t="s">
        <v>21</v>
      </c>
      <c r="C12" s="6" t="s">
        <v>18</v>
      </c>
      <c r="D12" s="7">
        <v>250</v>
      </c>
      <c r="E12" s="9">
        <v>1</v>
      </c>
      <c r="F12" s="5">
        <f t="shared" si="0"/>
        <v>250</v>
      </c>
    </row>
    <row r="13" spans="2:7">
      <c r="B13" s="16" t="s">
        <v>22</v>
      </c>
      <c r="C13" s="6" t="s">
        <v>18</v>
      </c>
      <c r="D13" s="7">
        <v>15000</v>
      </c>
      <c r="E13" s="10">
        <v>0.03</v>
      </c>
      <c r="F13" s="5">
        <f t="shared" si="0"/>
        <v>450</v>
      </c>
    </row>
    <row r="14" spans="2:7">
      <c r="B14" s="16" t="s">
        <v>23</v>
      </c>
      <c r="C14" s="2" t="s">
        <v>2</v>
      </c>
      <c r="D14" s="11">
        <v>650</v>
      </c>
      <c r="E14" s="3">
        <v>3</v>
      </c>
      <c r="F14" s="5">
        <f t="shared" si="0"/>
        <v>1950</v>
      </c>
    </row>
    <row r="15" spans="2:7">
      <c r="B15" s="16" t="s">
        <v>24</v>
      </c>
      <c r="C15" s="3" t="s">
        <v>18</v>
      </c>
      <c r="D15" s="11">
        <v>1000</v>
      </c>
      <c r="E15" s="3">
        <v>0.5</v>
      </c>
      <c r="F15" s="5">
        <f t="shared" si="0"/>
        <v>500</v>
      </c>
    </row>
    <row r="16" spans="2:7">
      <c r="B16" s="16"/>
      <c r="C16" s="6"/>
      <c r="D16" s="7"/>
      <c r="E16" s="3"/>
      <c r="F16" s="11">
        <f>SUM(F6:F15)</f>
        <v>23114</v>
      </c>
    </row>
    <row r="17" spans="2:6">
      <c r="B17" s="16" t="s">
        <v>27</v>
      </c>
      <c r="C17" s="3"/>
      <c r="D17" s="3"/>
      <c r="E17" s="3"/>
      <c r="F17" s="11"/>
    </row>
    <row r="18" spans="2:6">
      <c r="B18" s="16"/>
      <c r="C18" s="3"/>
      <c r="D18" s="21"/>
      <c r="E18" s="3"/>
      <c r="F18" s="11"/>
    </row>
    <row r="19" spans="2:6">
      <c r="B19" s="16" t="s">
        <v>8</v>
      </c>
      <c r="C19" s="3" t="s">
        <v>9</v>
      </c>
      <c r="D19" s="3" t="s">
        <v>10</v>
      </c>
      <c r="E19" s="3" t="s">
        <v>11</v>
      </c>
      <c r="F19" s="3" t="s">
        <v>12</v>
      </c>
    </row>
    <row r="20" spans="2:6">
      <c r="B20" s="16" t="s">
        <v>28</v>
      </c>
      <c r="C20" s="3" t="s">
        <v>18</v>
      </c>
      <c r="D20" s="11">
        <v>20000</v>
      </c>
      <c r="E20" s="3">
        <v>1</v>
      </c>
      <c r="F20" s="14">
        <f>D20*E20</f>
        <v>20000</v>
      </c>
    </row>
    <row r="21" spans="2:6">
      <c r="B21" s="16" t="s">
        <v>61</v>
      </c>
      <c r="C21" s="3" t="s">
        <v>18</v>
      </c>
      <c r="D21" s="11">
        <f>F20*0.22</f>
        <v>4400</v>
      </c>
      <c r="E21" s="3">
        <v>1</v>
      </c>
      <c r="F21" s="14">
        <f>D21*E21</f>
        <v>4400</v>
      </c>
    </row>
    <row r="22" spans="2:6">
      <c r="B22" s="16" t="s">
        <v>29</v>
      </c>
      <c r="C22" s="3"/>
      <c r="D22" s="3"/>
      <c r="E22" s="6"/>
      <c r="F22" s="14">
        <f>SUM(F20:F21)</f>
        <v>24400</v>
      </c>
    </row>
    <row r="23" spans="2:6">
      <c r="B23" s="16"/>
      <c r="C23" s="3"/>
      <c r="D23" s="3"/>
      <c r="E23" s="3"/>
      <c r="F23" s="3"/>
    </row>
    <row r="24" spans="2:6">
      <c r="B24" s="16"/>
      <c r="C24" s="3"/>
      <c r="D24" s="3"/>
      <c r="E24" s="3"/>
      <c r="F24" s="3"/>
    </row>
    <row r="25" spans="2:6">
      <c r="B25" s="16" t="s">
        <v>30</v>
      </c>
      <c r="C25" s="3"/>
      <c r="D25" s="3"/>
      <c r="E25" s="3"/>
      <c r="F25" s="14"/>
    </row>
    <row r="26" spans="2:6">
      <c r="B26" s="16" t="s">
        <v>8</v>
      </c>
      <c r="C26" s="3" t="s">
        <v>9</v>
      </c>
      <c r="D26" s="3" t="s">
        <v>10</v>
      </c>
      <c r="E26" s="3" t="s">
        <v>11</v>
      </c>
      <c r="F26" s="3" t="s">
        <v>12</v>
      </c>
    </row>
    <row r="27" spans="2:6">
      <c r="B27" s="16" t="s">
        <v>31</v>
      </c>
      <c r="C27" s="3" t="s">
        <v>32</v>
      </c>
      <c r="D27" s="11">
        <v>2000</v>
      </c>
      <c r="E27" s="3">
        <v>1</v>
      </c>
      <c r="F27" s="14">
        <f>D27*E27</f>
        <v>2000</v>
      </c>
    </row>
    <row r="28" spans="2:6">
      <c r="B28" s="16" t="s">
        <v>33</v>
      </c>
      <c r="C28" s="3" t="s">
        <v>32</v>
      </c>
      <c r="D28" s="11">
        <v>200</v>
      </c>
      <c r="E28" s="3">
        <v>1</v>
      </c>
      <c r="F28" s="14">
        <f>D28*E28</f>
        <v>200</v>
      </c>
    </row>
    <row r="29" spans="2:6">
      <c r="B29" s="16" t="s">
        <v>34</v>
      </c>
      <c r="C29" s="3"/>
      <c r="D29" s="3"/>
      <c r="E29" s="3"/>
      <c r="F29" s="14">
        <f>SUM(F27:F28)</f>
        <v>2200</v>
      </c>
    </row>
    <row r="30" spans="2:6">
      <c r="B30" s="16"/>
      <c r="C30" s="3"/>
      <c r="D30" s="3"/>
      <c r="E30" s="3"/>
      <c r="F30" s="6"/>
    </row>
    <row r="31" spans="2:6">
      <c r="B31" s="16" t="s">
        <v>35</v>
      </c>
      <c r="C31" s="3"/>
      <c r="D31" s="3"/>
      <c r="E31" s="3"/>
      <c r="F31" s="11"/>
    </row>
    <row r="32" spans="2:6">
      <c r="B32" s="16" t="s">
        <v>8</v>
      </c>
      <c r="C32" s="3" t="s">
        <v>9</v>
      </c>
      <c r="D32" s="3" t="s">
        <v>10</v>
      </c>
      <c r="E32" s="3" t="s">
        <v>11</v>
      </c>
      <c r="F32" s="3" t="s">
        <v>12</v>
      </c>
    </row>
    <row r="33" spans="2:6">
      <c r="B33" s="16" t="s">
        <v>36</v>
      </c>
      <c r="C33" s="3" t="s">
        <v>32</v>
      </c>
      <c r="D33" s="11">
        <v>1000</v>
      </c>
      <c r="E33" s="6">
        <v>1</v>
      </c>
      <c r="F33" s="15">
        <f>D33*E33</f>
        <v>1000</v>
      </c>
    </row>
    <row r="34" spans="2:6">
      <c r="B34" s="16" t="s">
        <v>37</v>
      </c>
      <c r="C34" s="3"/>
      <c r="D34" s="3"/>
      <c r="E34" s="6"/>
      <c r="F34" s="14">
        <f>SUM(F33)</f>
        <v>1000</v>
      </c>
    </row>
    <row r="35" spans="2:6">
      <c r="B35" s="16"/>
      <c r="C35" s="3"/>
      <c r="D35" s="3"/>
      <c r="E35" s="6"/>
      <c r="F35" s="6"/>
    </row>
    <row r="36" spans="2:6" ht="31.5">
      <c r="B36" s="16" t="s">
        <v>38</v>
      </c>
      <c r="C36" s="3"/>
      <c r="D36" s="3"/>
      <c r="E36" s="6"/>
      <c r="F36" s="17">
        <f>F34+F29+F22+F16</f>
        <v>50714</v>
      </c>
    </row>
    <row r="37" spans="2:6">
      <c r="B37" s="16"/>
      <c r="C37" s="6"/>
      <c r="D37" s="6"/>
      <c r="E37" s="6"/>
      <c r="F37" s="6"/>
    </row>
    <row r="38" spans="2:6">
      <c r="B38" s="16" t="s">
        <v>39</v>
      </c>
      <c r="C38" s="6"/>
      <c r="D38" s="6"/>
      <c r="E38" s="6"/>
      <c r="F38" s="6"/>
    </row>
    <row r="39" spans="2:6">
      <c r="B39" s="16"/>
      <c r="C39" s="2"/>
      <c r="D39" s="2" t="s">
        <v>40</v>
      </c>
      <c r="E39" s="6"/>
      <c r="F39" s="2" t="s">
        <v>41</v>
      </c>
    </row>
    <row r="40" spans="2:6">
      <c r="B40" s="16"/>
      <c r="C40" s="6"/>
      <c r="D40" s="6">
        <v>1</v>
      </c>
      <c r="E40" s="6"/>
      <c r="F40" s="18">
        <f>F36/D40</f>
        <v>50714</v>
      </c>
    </row>
    <row r="43" spans="2:6">
      <c r="B43" s="107" t="s">
        <v>60</v>
      </c>
      <c r="C43" s="108"/>
      <c r="D43" s="108"/>
      <c r="E43" s="108"/>
      <c r="F43" s="108"/>
    </row>
    <row r="44" spans="2:6">
      <c r="B44" s="3" t="s">
        <v>7</v>
      </c>
      <c r="C44" s="3"/>
      <c r="D44" s="3"/>
      <c r="E44" s="4"/>
      <c r="F44" s="5"/>
    </row>
    <row r="45" spans="2:6">
      <c r="B45" s="16" t="s">
        <v>8</v>
      </c>
      <c r="C45" s="3" t="s">
        <v>9</v>
      </c>
      <c r="D45" s="3" t="s">
        <v>10</v>
      </c>
      <c r="E45" s="3" t="s">
        <v>11</v>
      </c>
      <c r="F45" s="3" t="s">
        <v>12</v>
      </c>
    </row>
    <row r="46" spans="2:6">
      <c r="B46" s="16" t="s">
        <v>43</v>
      </c>
      <c r="C46" s="6" t="s">
        <v>14</v>
      </c>
      <c r="D46" s="7">
        <v>1100</v>
      </c>
      <c r="E46" s="4">
        <v>9</v>
      </c>
      <c r="F46" s="5">
        <f>+E46*D46</f>
        <v>9900</v>
      </c>
    </row>
    <row r="47" spans="2:6">
      <c r="B47" s="16" t="s">
        <v>15</v>
      </c>
      <c r="C47" s="6" t="s">
        <v>14</v>
      </c>
      <c r="D47" s="8">
        <v>740</v>
      </c>
      <c r="E47" s="4">
        <v>3</v>
      </c>
      <c r="F47" s="5">
        <f t="shared" ref="F47:F56" si="1">+E47*D47</f>
        <v>2220</v>
      </c>
    </row>
    <row r="48" spans="2:6">
      <c r="B48" s="16" t="s">
        <v>16</v>
      </c>
      <c r="C48" s="6" t="s">
        <v>14</v>
      </c>
      <c r="D48" s="8">
        <v>970</v>
      </c>
      <c r="E48" s="4">
        <v>0.2</v>
      </c>
      <c r="F48" s="5">
        <f t="shared" si="1"/>
        <v>194</v>
      </c>
    </row>
    <row r="49" spans="2:6">
      <c r="B49" s="16" t="s">
        <v>17</v>
      </c>
      <c r="C49" s="6" t="s">
        <v>18</v>
      </c>
      <c r="D49" s="7">
        <v>170</v>
      </c>
      <c r="E49" s="4">
        <v>1</v>
      </c>
      <c r="F49" s="5">
        <f t="shared" si="1"/>
        <v>170</v>
      </c>
    </row>
    <row r="50" spans="2:6">
      <c r="B50" s="16" t="s">
        <v>58</v>
      </c>
      <c r="C50" s="6" t="s">
        <v>18</v>
      </c>
      <c r="D50" s="7">
        <v>450</v>
      </c>
      <c r="E50" s="4">
        <v>1</v>
      </c>
      <c r="F50" s="5">
        <f t="shared" si="1"/>
        <v>450</v>
      </c>
    </row>
    <row r="51" spans="2:6">
      <c r="B51" s="16" t="s">
        <v>20</v>
      </c>
      <c r="C51" s="6" t="s">
        <v>18</v>
      </c>
      <c r="D51" s="7">
        <v>450</v>
      </c>
      <c r="E51" s="9">
        <v>0.2</v>
      </c>
      <c r="F51" s="5">
        <f t="shared" si="1"/>
        <v>90</v>
      </c>
    </row>
    <row r="52" spans="2:6">
      <c r="B52" s="16" t="s">
        <v>21</v>
      </c>
      <c r="C52" s="6" t="s">
        <v>18</v>
      </c>
      <c r="D52" s="7">
        <v>250</v>
      </c>
      <c r="E52" s="9">
        <v>1</v>
      </c>
      <c r="F52" s="5">
        <f t="shared" si="1"/>
        <v>250</v>
      </c>
    </row>
    <row r="53" spans="2:6">
      <c r="B53" s="16" t="s">
        <v>22</v>
      </c>
      <c r="C53" s="6" t="s">
        <v>18</v>
      </c>
      <c r="D53" s="7">
        <v>15000</v>
      </c>
      <c r="E53" s="10">
        <v>0.02</v>
      </c>
      <c r="F53" s="5">
        <f t="shared" si="1"/>
        <v>300</v>
      </c>
    </row>
    <row r="54" spans="2:6">
      <c r="B54" s="16" t="s">
        <v>23</v>
      </c>
      <c r="C54" s="2" t="s">
        <v>2</v>
      </c>
      <c r="D54" s="11">
        <v>650</v>
      </c>
      <c r="E54" s="3">
        <v>3</v>
      </c>
      <c r="F54" s="5">
        <f t="shared" si="1"/>
        <v>1950</v>
      </c>
    </row>
    <row r="55" spans="2:6" ht="31.5">
      <c r="B55" s="16" t="s">
        <v>59</v>
      </c>
      <c r="C55" s="2" t="s">
        <v>18</v>
      </c>
      <c r="D55" s="11">
        <v>5400</v>
      </c>
      <c r="E55" s="3">
        <v>1</v>
      </c>
      <c r="F55" s="5">
        <f t="shared" si="1"/>
        <v>5400</v>
      </c>
    </row>
    <row r="56" spans="2:6">
      <c r="B56" s="16" t="s">
        <v>24</v>
      </c>
      <c r="C56" s="3" t="s">
        <v>18</v>
      </c>
      <c r="D56" s="11">
        <v>1000</v>
      </c>
      <c r="E56" s="3">
        <v>0.5</v>
      </c>
      <c r="F56" s="5">
        <f t="shared" si="1"/>
        <v>500</v>
      </c>
    </row>
    <row r="57" spans="2:6">
      <c r="B57" s="16"/>
      <c r="C57" s="6"/>
      <c r="D57" s="7"/>
      <c r="E57" s="3"/>
      <c r="F57" s="11">
        <f>SUM(F46:F56)</f>
        <v>21424</v>
      </c>
    </row>
    <row r="58" spans="2:6">
      <c r="B58" s="16" t="s">
        <v>27</v>
      </c>
      <c r="C58" s="3"/>
      <c r="D58" s="3"/>
      <c r="E58" s="3"/>
      <c r="F58" s="11"/>
    </row>
    <row r="59" spans="2:6">
      <c r="B59" s="16"/>
      <c r="C59" s="3"/>
      <c r="D59" s="3"/>
      <c r="E59" s="3"/>
      <c r="F59" s="11"/>
    </row>
    <row r="60" spans="2:6">
      <c r="B60" s="16" t="s">
        <v>8</v>
      </c>
      <c r="C60" s="3" t="s">
        <v>9</v>
      </c>
      <c r="D60" s="3" t="s">
        <v>10</v>
      </c>
      <c r="E60" s="3" t="s">
        <v>11</v>
      </c>
      <c r="F60" s="3" t="s">
        <v>12</v>
      </c>
    </row>
    <row r="61" spans="2:6">
      <c r="B61" s="16" t="s">
        <v>28</v>
      </c>
      <c r="C61" s="3" t="s">
        <v>18</v>
      </c>
      <c r="D61" s="11">
        <v>20000</v>
      </c>
      <c r="E61" s="3">
        <v>1</v>
      </c>
      <c r="F61" s="14">
        <f>D61*E61</f>
        <v>20000</v>
      </c>
    </row>
    <row r="62" spans="2:6">
      <c r="B62" s="16" t="s">
        <v>61</v>
      </c>
      <c r="C62" s="3" t="s">
        <v>18</v>
      </c>
      <c r="D62" s="11">
        <f>F61*0.22</f>
        <v>4400</v>
      </c>
      <c r="E62" s="3">
        <v>1</v>
      </c>
      <c r="F62" s="14">
        <f>D62*E62</f>
        <v>4400</v>
      </c>
    </row>
    <row r="63" spans="2:6">
      <c r="B63" s="16" t="s">
        <v>29</v>
      </c>
      <c r="C63" s="3"/>
      <c r="D63" s="3"/>
      <c r="E63" s="6"/>
      <c r="F63" s="14">
        <f>SUM(F61:F62)</f>
        <v>24400</v>
      </c>
    </row>
    <row r="64" spans="2:6">
      <c r="B64" s="16"/>
      <c r="C64" s="3"/>
      <c r="D64" s="3"/>
      <c r="E64" s="3"/>
      <c r="F64" s="3"/>
    </row>
    <row r="65" spans="2:6">
      <c r="B65" s="16"/>
      <c r="C65" s="3"/>
      <c r="D65" s="3"/>
      <c r="E65" s="3"/>
      <c r="F65" s="3"/>
    </row>
    <row r="66" spans="2:6">
      <c r="B66" s="16" t="s">
        <v>30</v>
      </c>
      <c r="C66" s="3"/>
      <c r="D66" s="3"/>
      <c r="E66" s="3"/>
      <c r="F66" s="14"/>
    </row>
    <row r="67" spans="2:6">
      <c r="B67" s="16" t="s">
        <v>8</v>
      </c>
      <c r="C67" s="3" t="s">
        <v>9</v>
      </c>
      <c r="D67" s="3" t="s">
        <v>10</v>
      </c>
      <c r="E67" s="3" t="s">
        <v>11</v>
      </c>
      <c r="F67" s="3" t="s">
        <v>12</v>
      </c>
    </row>
    <row r="68" spans="2:6">
      <c r="B68" s="16" t="s">
        <v>31</v>
      </c>
      <c r="C68" s="3" t="s">
        <v>32</v>
      </c>
      <c r="D68" s="11">
        <v>2000</v>
      </c>
      <c r="E68" s="3">
        <v>1</v>
      </c>
      <c r="F68" s="14">
        <f>D68*E68</f>
        <v>2000</v>
      </c>
    </row>
    <row r="69" spans="2:6">
      <c r="B69" s="16" t="s">
        <v>33</v>
      </c>
      <c r="C69" s="3" t="s">
        <v>32</v>
      </c>
      <c r="D69" s="11">
        <v>200</v>
      </c>
      <c r="E69" s="3">
        <v>1</v>
      </c>
      <c r="F69" s="14">
        <f>D69*E69</f>
        <v>200</v>
      </c>
    </row>
    <row r="70" spans="2:6">
      <c r="B70" s="16" t="s">
        <v>34</v>
      </c>
      <c r="C70" s="3"/>
      <c r="D70" s="3"/>
      <c r="E70" s="3"/>
      <c r="F70" s="14">
        <f>SUM(F68:F69)</f>
        <v>2200</v>
      </c>
    </row>
    <row r="71" spans="2:6">
      <c r="B71" s="16"/>
      <c r="C71" s="3"/>
      <c r="D71" s="3"/>
      <c r="E71" s="3"/>
      <c r="F71" s="6"/>
    </row>
    <row r="72" spans="2:6">
      <c r="B72" s="16" t="s">
        <v>35</v>
      </c>
      <c r="C72" s="3"/>
      <c r="D72" s="3"/>
      <c r="E72" s="3"/>
      <c r="F72" s="11"/>
    </row>
    <row r="73" spans="2:6">
      <c r="B73" s="16" t="s">
        <v>8</v>
      </c>
      <c r="C73" s="3" t="s">
        <v>9</v>
      </c>
      <c r="D73" s="3" t="s">
        <v>10</v>
      </c>
      <c r="E73" s="3" t="s">
        <v>11</v>
      </c>
      <c r="F73" s="3" t="s">
        <v>12</v>
      </c>
    </row>
    <row r="74" spans="2:6">
      <c r="B74" s="16" t="s">
        <v>36</v>
      </c>
      <c r="C74" s="3" t="s">
        <v>32</v>
      </c>
      <c r="D74" s="11">
        <v>1000</v>
      </c>
      <c r="E74" s="6">
        <v>2</v>
      </c>
      <c r="F74" s="15">
        <f>D74*E74</f>
        <v>2000</v>
      </c>
    </row>
    <row r="75" spans="2:6">
      <c r="B75" s="16" t="s">
        <v>37</v>
      </c>
      <c r="C75" s="3"/>
      <c r="D75" s="3"/>
      <c r="E75" s="6"/>
      <c r="F75" s="14">
        <f>SUM(F74)</f>
        <v>2000</v>
      </c>
    </row>
    <row r="76" spans="2:6">
      <c r="B76" s="16"/>
      <c r="C76" s="3"/>
      <c r="D76" s="3"/>
      <c r="E76" s="6"/>
      <c r="F76" s="6"/>
    </row>
    <row r="77" spans="2:6" ht="31.5">
      <c r="B77" s="16" t="s">
        <v>38</v>
      </c>
      <c r="C77" s="3"/>
      <c r="D77" s="3"/>
      <c r="E77" s="6"/>
      <c r="F77" s="17">
        <f>F75+F70+F63+F57</f>
        <v>50024</v>
      </c>
    </row>
    <row r="78" spans="2:6">
      <c r="B78" s="16"/>
      <c r="C78" s="6"/>
      <c r="D78" s="6"/>
      <c r="E78" s="6"/>
      <c r="F78" s="6"/>
    </row>
    <row r="79" spans="2:6">
      <c r="B79" s="16" t="s">
        <v>39</v>
      </c>
      <c r="C79" s="6"/>
      <c r="D79" s="6"/>
      <c r="E79" s="6"/>
      <c r="F79" s="6"/>
    </row>
    <row r="80" spans="2:6">
      <c r="B80" s="16"/>
      <c r="C80" s="2"/>
      <c r="D80" s="2" t="s">
        <v>40</v>
      </c>
      <c r="E80" s="6"/>
      <c r="F80" s="2" t="s">
        <v>41</v>
      </c>
    </row>
    <row r="81" spans="2:6">
      <c r="B81" s="16"/>
      <c r="C81" s="6"/>
      <c r="D81" s="6">
        <v>1</v>
      </c>
      <c r="E81" s="6"/>
      <c r="F81" s="18">
        <f>F77/D81</f>
        <v>50024</v>
      </c>
    </row>
    <row r="84" spans="2:6">
      <c r="B84" s="100" t="s">
        <v>62</v>
      </c>
      <c r="C84" s="101"/>
      <c r="D84" s="101"/>
      <c r="E84" s="101"/>
      <c r="F84" s="101"/>
    </row>
    <row r="85" spans="2:6">
      <c r="B85" s="3" t="s">
        <v>7</v>
      </c>
      <c r="C85" s="3"/>
      <c r="D85" s="3"/>
      <c r="E85" s="4"/>
      <c r="F85" s="5"/>
    </row>
    <row r="86" spans="2:6">
      <c r="B86" s="16" t="s">
        <v>8</v>
      </c>
      <c r="C86" s="3" t="s">
        <v>9</v>
      </c>
      <c r="D86" s="3" t="s">
        <v>10</v>
      </c>
      <c r="E86" s="3" t="s">
        <v>11</v>
      </c>
      <c r="F86" s="3" t="s">
        <v>12</v>
      </c>
    </row>
    <row r="87" spans="2:6">
      <c r="B87" s="16" t="s">
        <v>43</v>
      </c>
      <c r="C87" s="6" t="s">
        <v>14</v>
      </c>
      <c r="D87" s="7">
        <v>1100</v>
      </c>
      <c r="E87" s="4">
        <v>9</v>
      </c>
      <c r="F87" s="5">
        <f>+E87*D87</f>
        <v>9900</v>
      </c>
    </row>
    <row r="88" spans="2:6">
      <c r="B88" s="16" t="s">
        <v>15</v>
      </c>
      <c r="C88" s="6" t="s">
        <v>14</v>
      </c>
      <c r="D88" s="8">
        <v>740</v>
      </c>
      <c r="E88" s="4">
        <v>3</v>
      </c>
      <c r="F88" s="5">
        <f t="shared" ref="F88:F97" si="2">+E88*D88</f>
        <v>2220</v>
      </c>
    </row>
    <row r="89" spans="2:6">
      <c r="B89" s="16" t="s">
        <v>16</v>
      </c>
      <c r="C89" s="6" t="s">
        <v>14</v>
      </c>
      <c r="D89" s="8">
        <v>970</v>
      </c>
      <c r="E89" s="4">
        <v>0.2</v>
      </c>
      <c r="F89" s="5">
        <f t="shared" si="2"/>
        <v>194</v>
      </c>
    </row>
    <row r="90" spans="2:6">
      <c r="B90" s="16" t="s">
        <v>17</v>
      </c>
      <c r="C90" s="6" t="s">
        <v>18</v>
      </c>
      <c r="D90" s="7">
        <v>170</v>
      </c>
      <c r="E90" s="4">
        <v>1</v>
      </c>
      <c r="F90" s="5">
        <f t="shared" si="2"/>
        <v>170</v>
      </c>
    </row>
    <row r="91" spans="2:6">
      <c r="B91" s="16" t="s">
        <v>58</v>
      </c>
      <c r="C91" s="6" t="s">
        <v>18</v>
      </c>
      <c r="D91" s="7">
        <v>450</v>
      </c>
      <c r="E91" s="4">
        <v>1</v>
      </c>
      <c r="F91" s="5">
        <f t="shared" si="2"/>
        <v>450</v>
      </c>
    </row>
    <row r="92" spans="2:6">
      <c r="B92" s="16" t="s">
        <v>20</v>
      </c>
      <c r="C92" s="6" t="s">
        <v>18</v>
      </c>
      <c r="D92" s="7">
        <v>450</v>
      </c>
      <c r="E92" s="9">
        <v>0.2</v>
      </c>
      <c r="F92" s="5">
        <f t="shared" si="2"/>
        <v>90</v>
      </c>
    </row>
    <row r="93" spans="2:6">
      <c r="B93" s="16" t="s">
        <v>21</v>
      </c>
      <c r="C93" s="6" t="s">
        <v>18</v>
      </c>
      <c r="D93" s="7">
        <v>250</v>
      </c>
      <c r="E93" s="9">
        <v>1</v>
      </c>
      <c r="F93" s="5">
        <f t="shared" si="2"/>
        <v>250</v>
      </c>
    </row>
    <row r="94" spans="2:6">
      <c r="B94" s="16" t="s">
        <v>22</v>
      </c>
      <c r="C94" s="6" t="s">
        <v>18</v>
      </c>
      <c r="D94" s="7">
        <v>15000</v>
      </c>
      <c r="E94" s="10">
        <v>0.02</v>
      </c>
      <c r="F94" s="5">
        <f t="shared" si="2"/>
        <v>300</v>
      </c>
    </row>
    <row r="95" spans="2:6">
      <c r="B95" s="16" t="s">
        <v>23</v>
      </c>
      <c r="C95" s="2" t="s">
        <v>2</v>
      </c>
      <c r="D95" s="11">
        <v>750</v>
      </c>
      <c r="E95" s="3">
        <v>3</v>
      </c>
      <c r="F95" s="5">
        <f t="shared" si="2"/>
        <v>2250</v>
      </c>
    </row>
    <row r="96" spans="2:6" ht="31.5">
      <c r="B96" s="16" t="s">
        <v>63</v>
      </c>
      <c r="C96" s="2" t="s">
        <v>18</v>
      </c>
      <c r="D96" s="11">
        <v>7500</v>
      </c>
      <c r="E96" s="3">
        <v>1</v>
      </c>
      <c r="F96" s="5">
        <f t="shared" si="2"/>
        <v>7500</v>
      </c>
    </row>
    <row r="97" spans="2:6">
      <c r="B97" s="16" t="s">
        <v>24</v>
      </c>
      <c r="C97" s="3" t="s">
        <v>18</v>
      </c>
      <c r="D97" s="11">
        <v>1000</v>
      </c>
      <c r="E97" s="3">
        <v>0.5</v>
      </c>
      <c r="F97" s="5">
        <f t="shared" si="2"/>
        <v>500</v>
      </c>
    </row>
    <row r="98" spans="2:6">
      <c r="B98" s="16"/>
      <c r="C98" s="6"/>
      <c r="D98" s="7"/>
      <c r="E98" s="3"/>
      <c r="F98" s="11">
        <f>SUM(F87:F97)</f>
        <v>23824</v>
      </c>
    </row>
    <row r="99" spans="2:6">
      <c r="B99" s="16" t="s">
        <v>27</v>
      </c>
      <c r="C99" s="3"/>
      <c r="D99" s="3"/>
      <c r="E99" s="3"/>
      <c r="F99" s="11"/>
    </row>
    <row r="100" spans="2:6">
      <c r="B100" s="16"/>
      <c r="C100" s="3"/>
      <c r="D100" s="3"/>
      <c r="E100" s="3"/>
      <c r="F100" s="11"/>
    </row>
    <row r="101" spans="2:6">
      <c r="B101" s="16" t="s">
        <v>8</v>
      </c>
      <c r="C101" s="3" t="s">
        <v>9</v>
      </c>
      <c r="D101" s="3" t="s">
        <v>10</v>
      </c>
      <c r="E101" s="3" t="s">
        <v>11</v>
      </c>
      <c r="F101" s="3" t="s">
        <v>12</v>
      </c>
    </row>
    <row r="102" spans="2:6">
      <c r="B102" s="16" t="s">
        <v>28</v>
      </c>
      <c r="C102" s="3" t="s">
        <v>18</v>
      </c>
      <c r="D102" s="11">
        <v>20000</v>
      </c>
      <c r="E102" s="3">
        <v>1</v>
      </c>
      <c r="F102" s="14">
        <f>D102*E102</f>
        <v>20000</v>
      </c>
    </row>
    <row r="103" spans="2:6">
      <c r="B103" s="16" t="s">
        <v>61</v>
      </c>
      <c r="C103" s="3" t="s">
        <v>18</v>
      </c>
      <c r="D103" s="11">
        <f>F102*0.22</f>
        <v>4400</v>
      </c>
      <c r="E103" s="3">
        <v>1</v>
      </c>
      <c r="F103" s="14">
        <f>D103*E103</f>
        <v>4400</v>
      </c>
    </row>
    <row r="104" spans="2:6">
      <c r="B104" s="16" t="s">
        <v>29</v>
      </c>
      <c r="C104" s="3"/>
      <c r="D104" s="3"/>
      <c r="E104" s="6"/>
      <c r="F104" s="14">
        <f>SUM(F102:F103)</f>
        <v>24400</v>
      </c>
    </row>
    <row r="105" spans="2:6">
      <c r="B105" s="16"/>
      <c r="C105" s="3"/>
      <c r="D105" s="3"/>
      <c r="E105" s="3"/>
      <c r="F105" s="3"/>
    </row>
    <row r="106" spans="2:6">
      <c r="B106" s="16"/>
      <c r="C106" s="3"/>
      <c r="D106" s="3"/>
      <c r="E106" s="3"/>
      <c r="F106" s="3"/>
    </row>
    <row r="107" spans="2:6">
      <c r="B107" s="16" t="s">
        <v>30</v>
      </c>
      <c r="C107" s="3"/>
      <c r="D107" s="3"/>
      <c r="E107" s="3"/>
      <c r="F107" s="14"/>
    </row>
    <row r="108" spans="2:6">
      <c r="B108" s="16" t="s">
        <v>8</v>
      </c>
      <c r="C108" s="3" t="s">
        <v>9</v>
      </c>
      <c r="D108" s="3" t="s">
        <v>10</v>
      </c>
      <c r="E108" s="3" t="s">
        <v>11</v>
      </c>
      <c r="F108" s="3" t="s">
        <v>12</v>
      </c>
    </row>
    <row r="109" spans="2:6">
      <c r="B109" s="16" t="s">
        <v>31</v>
      </c>
      <c r="C109" s="3" t="s">
        <v>32</v>
      </c>
      <c r="D109" s="11">
        <v>2000</v>
      </c>
      <c r="E109" s="3">
        <v>1</v>
      </c>
      <c r="F109" s="14">
        <f>D109*E109</f>
        <v>2000</v>
      </c>
    </row>
    <row r="110" spans="2:6">
      <c r="B110" s="16" t="s">
        <v>33</v>
      </c>
      <c r="C110" s="3" t="s">
        <v>32</v>
      </c>
      <c r="D110" s="11">
        <v>200</v>
      </c>
      <c r="E110" s="3">
        <v>1</v>
      </c>
      <c r="F110" s="14">
        <f>D110*E110</f>
        <v>200</v>
      </c>
    </row>
    <row r="111" spans="2:6">
      <c r="B111" s="16" t="s">
        <v>34</v>
      </c>
      <c r="C111" s="3"/>
      <c r="D111" s="3"/>
      <c r="E111" s="3"/>
      <c r="F111" s="14">
        <f>SUM(F109:F110)</f>
        <v>2200</v>
      </c>
    </row>
    <row r="112" spans="2:6">
      <c r="B112" s="16"/>
      <c r="C112" s="3"/>
      <c r="D112" s="3"/>
      <c r="E112" s="3"/>
      <c r="F112" s="6"/>
    </row>
    <row r="113" spans="2:6">
      <c r="B113" s="16" t="s">
        <v>35</v>
      </c>
      <c r="C113" s="3"/>
      <c r="D113" s="3"/>
      <c r="E113" s="3"/>
      <c r="F113" s="11"/>
    </row>
    <row r="114" spans="2:6">
      <c r="B114" s="16" t="s">
        <v>8</v>
      </c>
      <c r="C114" s="3" t="s">
        <v>9</v>
      </c>
      <c r="D114" s="3" t="s">
        <v>10</v>
      </c>
      <c r="E114" s="3" t="s">
        <v>11</v>
      </c>
      <c r="F114" s="3" t="s">
        <v>12</v>
      </c>
    </row>
    <row r="115" spans="2:6">
      <c r="B115" s="16" t="s">
        <v>36</v>
      </c>
      <c r="C115" s="3" t="s">
        <v>32</v>
      </c>
      <c r="D115" s="11">
        <v>1000</v>
      </c>
      <c r="E115" s="6">
        <v>2</v>
      </c>
      <c r="F115" s="15">
        <f>D115*E115</f>
        <v>2000</v>
      </c>
    </row>
    <row r="116" spans="2:6">
      <c r="B116" s="16" t="s">
        <v>37</v>
      </c>
      <c r="C116" s="3"/>
      <c r="D116" s="3"/>
      <c r="E116" s="6"/>
      <c r="F116" s="14">
        <f>SUM(F115)</f>
        <v>2000</v>
      </c>
    </row>
    <row r="117" spans="2:6">
      <c r="B117" s="16"/>
      <c r="C117" s="3"/>
      <c r="D117" s="3"/>
      <c r="E117" s="6"/>
      <c r="F117" s="6"/>
    </row>
    <row r="118" spans="2:6" ht="31.5">
      <c r="B118" s="16" t="s">
        <v>38</v>
      </c>
      <c r="C118" s="3"/>
      <c r="D118" s="3"/>
      <c r="E118" s="6"/>
      <c r="F118" s="17">
        <f>F116+F111+F104+F98</f>
        <v>52424</v>
      </c>
    </row>
    <row r="119" spans="2:6">
      <c r="B119" s="16"/>
      <c r="C119" s="6"/>
      <c r="D119" s="6"/>
      <c r="E119" s="6"/>
      <c r="F119" s="6"/>
    </row>
    <row r="120" spans="2:6">
      <c r="B120" s="16" t="s">
        <v>39</v>
      </c>
      <c r="C120" s="6"/>
      <c r="D120" s="6"/>
      <c r="E120" s="6"/>
      <c r="F120" s="6"/>
    </row>
    <row r="121" spans="2:6">
      <c r="B121" s="16"/>
      <c r="C121" s="2"/>
      <c r="D121" s="2" t="s">
        <v>40</v>
      </c>
      <c r="E121" s="6"/>
      <c r="F121" s="2" t="s">
        <v>41</v>
      </c>
    </row>
    <row r="122" spans="2:6">
      <c r="B122" s="16"/>
      <c r="C122" s="6"/>
      <c r="D122" s="6">
        <v>1</v>
      </c>
      <c r="E122" s="6"/>
      <c r="F122" s="18">
        <f>F118/D122</f>
        <v>52424</v>
      </c>
    </row>
    <row r="125" spans="2:6">
      <c r="B125" s="100" t="s">
        <v>64</v>
      </c>
      <c r="C125" s="101"/>
      <c r="D125" s="101"/>
      <c r="E125" s="101"/>
      <c r="F125" s="101"/>
    </row>
    <row r="126" spans="2:6">
      <c r="B126" s="3" t="s">
        <v>7</v>
      </c>
      <c r="C126" s="3"/>
      <c r="D126" s="3"/>
      <c r="E126" s="4"/>
      <c r="F126" s="5"/>
    </row>
    <row r="127" spans="2:6">
      <c r="B127" s="16" t="s">
        <v>8</v>
      </c>
      <c r="C127" s="3" t="s">
        <v>9</v>
      </c>
      <c r="D127" s="3" t="s">
        <v>10</v>
      </c>
      <c r="E127" s="3" t="s">
        <v>11</v>
      </c>
      <c r="F127" s="3" t="s">
        <v>12</v>
      </c>
    </row>
    <row r="128" spans="2:6">
      <c r="B128" s="16" t="s">
        <v>43</v>
      </c>
      <c r="C128" s="6" t="s">
        <v>14</v>
      </c>
      <c r="D128" s="7">
        <v>1100</v>
      </c>
      <c r="E128" s="4">
        <v>9</v>
      </c>
      <c r="F128" s="5">
        <f>+E128*D128</f>
        <v>9900</v>
      </c>
    </row>
    <row r="129" spans="2:6">
      <c r="B129" s="16" t="s">
        <v>15</v>
      </c>
      <c r="C129" s="6" t="s">
        <v>14</v>
      </c>
      <c r="D129" s="8">
        <v>740</v>
      </c>
      <c r="E129" s="4">
        <v>3</v>
      </c>
      <c r="F129" s="5">
        <f t="shared" ref="F129:F138" si="3">+E129*D129</f>
        <v>2220</v>
      </c>
    </row>
    <row r="130" spans="2:6">
      <c r="B130" s="16" t="s">
        <v>16</v>
      </c>
      <c r="C130" s="6" t="s">
        <v>14</v>
      </c>
      <c r="D130" s="8">
        <v>970</v>
      </c>
      <c r="E130" s="4">
        <v>0.2</v>
      </c>
      <c r="F130" s="5">
        <f t="shared" si="3"/>
        <v>194</v>
      </c>
    </row>
    <row r="131" spans="2:6">
      <c r="B131" s="16" t="s">
        <v>17</v>
      </c>
      <c r="C131" s="6" t="s">
        <v>18</v>
      </c>
      <c r="D131" s="7">
        <v>170</v>
      </c>
      <c r="E131" s="4">
        <v>1</v>
      </c>
      <c r="F131" s="5">
        <f t="shared" si="3"/>
        <v>170</v>
      </c>
    </row>
    <row r="132" spans="2:6">
      <c r="B132" s="16" t="s">
        <v>58</v>
      </c>
      <c r="C132" s="6" t="s">
        <v>18</v>
      </c>
      <c r="D132" s="7">
        <v>450</v>
      </c>
      <c r="E132" s="4">
        <v>1</v>
      </c>
      <c r="F132" s="5">
        <f t="shared" si="3"/>
        <v>450</v>
      </c>
    </row>
    <row r="133" spans="2:6">
      <c r="B133" s="16" t="s">
        <v>20</v>
      </c>
      <c r="C133" s="6" t="s">
        <v>18</v>
      </c>
      <c r="D133" s="7">
        <v>450</v>
      </c>
      <c r="E133" s="9">
        <v>0.2</v>
      </c>
      <c r="F133" s="5">
        <f t="shared" si="3"/>
        <v>90</v>
      </c>
    </row>
    <row r="134" spans="2:6">
      <c r="B134" s="16" t="s">
        <v>21</v>
      </c>
      <c r="C134" s="6" t="s">
        <v>18</v>
      </c>
      <c r="D134" s="7">
        <v>250</v>
      </c>
      <c r="E134" s="9">
        <v>1</v>
      </c>
      <c r="F134" s="5">
        <f t="shared" si="3"/>
        <v>250</v>
      </c>
    </row>
    <row r="135" spans="2:6">
      <c r="B135" s="16" t="s">
        <v>22</v>
      </c>
      <c r="C135" s="6" t="s">
        <v>18</v>
      </c>
      <c r="D135" s="7">
        <v>15000</v>
      </c>
      <c r="E135" s="10">
        <v>0.02</v>
      </c>
      <c r="F135" s="5">
        <f t="shared" si="3"/>
        <v>300</v>
      </c>
    </row>
    <row r="136" spans="2:6">
      <c r="B136" s="16" t="s">
        <v>23</v>
      </c>
      <c r="C136" s="2" t="s">
        <v>2</v>
      </c>
      <c r="D136" s="11">
        <v>650</v>
      </c>
      <c r="E136" s="3">
        <v>3</v>
      </c>
      <c r="F136" s="5">
        <f t="shared" si="3"/>
        <v>1950</v>
      </c>
    </row>
    <row r="137" spans="2:6" ht="31.5">
      <c r="B137" s="16" t="s">
        <v>65</v>
      </c>
      <c r="C137" s="2" t="s">
        <v>18</v>
      </c>
      <c r="D137" s="11">
        <v>11000</v>
      </c>
      <c r="E137" s="3">
        <v>1</v>
      </c>
      <c r="F137" s="5">
        <f t="shared" si="3"/>
        <v>11000</v>
      </c>
    </row>
    <row r="138" spans="2:6">
      <c r="B138" s="16" t="s">
        <v>24</v>
      </c>
      <c r="C138" s="3" t="s">
        <v>18</v>
      </c>
      <c r="D138" s="11">
        <v>1000</v>
      </c>
      <c r="E138" s="3">
        <v>0.5</v>
      </c>
      <c r="F138" s="5">
        <f t="shared" si="3"/>
        <v>500</v>
      </c>
    </row>
    <row r="139" spans="2:6">
      <c r="B139" s="16"/>
      <c r="C139" s="6"/>
      <c r="D139" s="7"/>
      <c r="E139" s="3"/>
      <c r="F139" s="11">
        <f>SUM(F128:F138)</f>
        <v>27024</v>
      </c>
    </row>
    <row r="140" spans="2:6">
      <c r="B140" s="16" t="s">
        <v>27</v>
      </c>
      <c r="C140" s="3"/>
      <c r="D140" s="3"/>
      <c r="E140" s="3"/>
      <c r="F140" s="11"/>
    </row>
    <row r="141" spans="2:6">
      <c r="B141" s="16"/>
      <c r="C141" s="3"/>
      <c r="D141" s="3"/>
      <c r="E141" s="3"/>
      <c r="F141" s="11"/>
    </row>
    <row r="142" spans="2:6">
      <c r="B142" s="16" t="s">
        <v>8</v>
      </c>
      <c r="C142" s="3" t="s">
        <v>9</v>
      </c>
      <c r="D142" s="3" t="s">
        <v>10</v>
      </c>
      <c r="E142" s="3" t="s">
        <v>11</v>
      </c>
      <c r="F142" s="3" t="s">
        <v>12</v>
      </c>
    </row>
    <row r="143" spans="2:6">
      <c r="B143" s="16" t="s">
        <v>28</v>
      </c>
      <c r="C143" s="3" t="s">
        <v>18</v>
      </c>
      <c r="D143" s="11">
        <v>20000</v>
      </c>
      <c r="E143" s="3">
        <v>1</v>
      </c>
      <c r="F143" s="14">
        <f>D143*E143</f>
        <v>20000</v>
      </c>
    </row>
    <row r="144" spans="2:6">
      <c r="B144" s="16" t="s">
        <v>61</v>
      </c>
      <c r="C144" s="3" t="s">
        <v>18</v>
      </c>
      <c r="D144" s="11">
        <f>F143*0.22</f>
        <v>4400</v>
      </c>
      <c r="E144" s="3">
        <v>1</v>
      </c>
      <c r="F144" s="14">
        <f>D144*E144</f>
        <v>4400</v>
      </c>
    </row>
    <row r="145" spans="2:6">
      <c r="B145" s="16" t="s">
        <v>29</v>
      </c>
      <c r="C145" s="3"/>
      <c r="D145" s="3"/>
      <c r="E145" s="6"/>
      <c r="F145" s="14">
        <f>SUM(F143:F144)</f>
        <v>24400</v>
      </c>
    </row>
    <row r="146" spans="2:6">
      <c r="B146" s="16"/>
      <c r="C146" s="3"/>
      <c r="D146" s="3"/>
      <c r="E146" s="3"/>
      <c r="F146" s="3"/>
    </row>
    <row r="147" spans="2:6">
      <c r="B147" s="16"/>
      <c r="C147" s="3"/>
      <c r="D147" s="3"/>
      <c r="E147" s="3"/>
      <c r="F147" s="3"/>
    </row>
    <row r="148" spans="2:6">
      <c r="B148" s="16" t="s">
        <v>30</v>
      </c>
      <c r="C148" s="3"/>
      <c r="D148" s="3"/>
      <c r="E148" s="3"/>
      <c r="F148" s="14"/>
    </row>
    <row r="149" spans="2:6">
      <c r="B149" s="16" t="s">
        <v>8</v>
      </c>
      <c r="C149" s="3" t="s">
        <v>9</v>
      </c>
      <c r="D149" s="3" t="s">
        <v>10</v>
      </c>
      <c r="E149" s="3" t="s">
        <v>11</v>
      </c>
      <c r="F149" s="3" t="s">
        <v>12</v>
      </c>
    </row>
    <row r="150" spans="2:6">
      <c r="B150" s="16" t="s">
        <v>31</v>
      </c>
      <c r="C150" s="3" t="s">
        <v>32</v>
      </c>
      <c r="D150" s="11">
        <v>2000</v>
      </c>
      <c r="E150" s="3">
        <v>1</v>
      </c>
      <c r="F150" s="14">
        <f>D150*E150</f>
        <v>2000</v>
      </c>
    </row>
    <row r="151" spans="2:6">
      <c r="B151" s="16" t="s">
        <v>33</v>
      </c>
      <c r="C151" s="3" t="s">
        <v>32</v>
      </c>
      <c r="D151" s="11">
        <v>200</v>
      </c>
      <c r="E151" s="3">
        <v>1</v>
      </c>
      <c r="F151" s="14">
        <f>D151*E151</f>
        <v>200</v>
      </c>
    </row>
    <row r="152" spans="2:6">
      <c r="B152" s="16" t="s">
        <v>34</v>
      </c>
      <c r="C152" s="3"/>
      <c r="D152" s="3"/>
      <c r="E152" s="3"/>
      <c r="F152" s="14">
        <f>SUM(F150:F151)</f>
        <v>2200</v>
      </c>
    </row>
    <row r="153" spans="2:6">
      <c r="B153" s="16"/>
      <c r="C153" s="3"/>
      <c r="D153" s="3"/>
      <c r="E153" s="3"/>
      <c r="F153" s="6"/>
    </row>
    <row r="154" spans="2:6">
      <c r="B154" s="16" t="s">
        <v>35</v>
      </c>
      <c r="C154" s="3"/>
      <c r="D154" s="3"/>
      <c r="E154" s="3"/>
      <c r="F154" s="11"/>
    </row>
    <row r="155" spans="2:6">
      <c r="B155" s="16" t="s">
        <v>8</v>
      </c>
      <c r="C155" s="3" t="s">
        <v>9</v>
      </c>
      <c r="D155" s="3" t="s">
        <v>10</v>
      </c>
      <c r="E155" s="3" t="s">
        <v>11</v>
      </c>
      <c r="F155" s="3" t="s">
        <v>12</v>
      </c>
    </row>
    <row r="156" spans="2:6">
      <c r="B156" s="16" t="s">
        <v>36</v>
      </c>
      <c r="C156" s="3" t="s">
        <v>32</v>
      </c>
      <c r="D156" s="11">
        <v>1000</v>
      </c>
      <c r="E156" s="6">
        <v>2</v>
      </c>
      <c r="F156" s="15">
        <f>D156*E156</f>
        <v>2000</v>
      </c>
    </row>
    <row r="157" spans="2:6">
      <c r="B157" s="16" t="s">
        <v>37</v>
      </c>
      <c r="C157" s="3"/>
      <c r="D157" s="3"/>
      <c r="E157" s="6"/>
      <c r="F157" s="14">
        <f>SUM(F156)</f>
        <v>2000</v>
      </c>
    </row>
    <row r="158" spans="2:6">
      <c r="B158" s="16"/>
      <c r="C158" s="3"/>
      <c r="D158" s="3"/>
      <c r="E158" s="6"/>
      <c r="F158" s="6"/>
    </row>
    <row r="159" spans="2:6" ht="31.5">
      <c r="B159" s="16" t="s">
        <v>38</v>
      </c>
      <c r="C159" s="3"/>
      <c r="D159" s="3"/>
      <c r="E159" s="6"/>
      <c r="F159" s="17">
        <f>F157+F152+F145+F139</f>
        <v>55624</v>
      </c>
    </row>
    <row r="160" spans="2:6">
      <c r="B160" s="16"/>
      <c r="C160" s="6"/>
      <c r="D160" s="6"/>
      <c r="E160" s="6"/>
      <c r="F160" s="6"/>
    </row>
    <row r="161" spans="2:6">
      <c r="B161" s="16" t="s">
        <v>39</v>
      </c>
      <c r="C161" s="6"/>
      <c r="D161" s="6"/>
      <c r="E161" s="6"/>
      <c r="F161" s="6"/>
    </row>
    <row r="162" spans="2:6">
      <c r="B162" s="16"/>
      <c r="C162" s="2"/>
      <c r="D162" s="2" t="s">
        <v>40</v>
      </c>
      <c r="E162" s="6"/>
      <c r="F162" s="2" t="s">
        <v>41</v>
      </c>
    </row>
    <row r="163" spans="2:6">
      <c r="B163" s="16"/>
      <c r="C163" s="6"/>
      <c r="D163" s="6">
        <v>1</v>
      </c>
      <c r="E163" s="6"/>
      <c r="F163" s="18">
        <f>F159/D163</f>
        <v>55624</v>
      </c>
    </row>
    <row r="166" spans="2:6">
      <c r="B166" s="100" t="s">
        <v>66</v>
      </c>
      <c r="C166" s="101"/>
      <c r="D166" s="101"/>
      <c r="E166" s="101"/>
      <c r="F166" s="101"/>
    </row>
    <row r="167" spans="2:6">
      <c r="B167" s="3" t="s">
        <v>7</v>
      </c>
      <c r="C167" s="3"/>
      <c r="D167" s="3"/>
      <c r="E167" s="4"/>
      <c r="F167" s="5"/>
    </row>
    <row r="168" spans="2:6">
      <c r="B168" s="16" t="s">
        <v>8</v>
      </c>
      <c r="C168" s="3" t="s">
        <v>9</v>
      </c>
      <c r="D168" s="3" t="s">
        <v>10</v>
      </c>
      <c r="E168" s="3" t="s">
        <v>11</v>
      </c>
      <c r="F168" s="3" t="s">
        <v>12</v>
      </c>
    </row>
    <row r="169" spans="2:6">
      <c r="B169" s="16" t="s">
        <v>43</v>
      </c>
      <c r="C169" s="6" t="s">
        <v>14</v>
      </c>
      <c r="D169" s="7">
        <v>1100</v>
      </c>
      <c r="E169" s="4">
        <v>15</v>
      </c>
      <c r="F169" s="5">
        <f>+E169*D169</f>
        <v>16500</v>
      </c>
    </row>
    <row r="170" spans="2:6">
      <c r="B170" s="16" t="s">
        <v>15</v>
      </c>
      <c r="C170" s="6" t="s">
        <v>14</v>
      </c>
      <c r="D170" s="8">
        <v>740</v>
      </c>
      <c r="E170" s="4">
        <v>3</v>
      </c>
      <c r="F170" s="5">
        <f t="shared" ref="F170:F179" si="4">+E170*D170</f>
        <v>2220</v>
      </c>
    </row>
    <row r="171" spans="2:6">
      <c r="B171" s="16" t="s">
        <v>16</v>
      </c>
      <c r="C171" s="6" t="s">
        <v>14</v>
      </c>
      <c r="D171" s="8">
        <v>970</v>
      </c>
      <c r="E171" s="4">
        <v>0.2</v>
      </c>
      <c r="F171" s="5">
        <f t="shared" si="4"/>
        <v>194</v>
      </c>
    </row>
    <row r="172" spans="2:6">
      <c r="B172" s="16" t="s">
        <v>17</v>
      </c>
      <c r="C172" s="6" t="s">
        <v>18</v>
      </c>
      <c r="D172" s="7">
        <v>170</v>
      </c>
      <c r="E172" s="4">
        <v>1</v>
      </c>
      <c r="F172" s="5">
        <f t="shared" si="4"/>
        <v>170</v>
      </c>
    </row>
    <row r="173" spans="2:6">
      <c r="B173" s="16" t="s">
        <v>58</v>
      </c>
      <c r="C173" s="6" t="s">
        <v>18</v>
      </c>
      <c r="D173" s="7">
        <v>450</v>
      </c>
      <c r="E173" s="4">
        <v>1</v>
      </c>
      <c r="F173" s="5">
        <f t="shared" si="4"/>
        <v>450</v>
      </c>
    </row>
    <row r="174" spans="2:6">
      <c r="B174" s="16" t="s">
        <v>20</v>
      </c>
      <c r="C174" s="6" t="s">
        <v>18</v>
      </c>
      <c r="D174" s="7">
        <v>450</v>
      </c>
      <c r="E174" s="9">
        <v>0.2</v>
      </c>
      <c r="F174" s="5">
        <f t="shared" si="4"/>
        <v>90</v>
      </c>
    </row>
    <row r="175" spans="2:6">
      <c r="B175" s="16" t="s">
        <v>21</v>
      </c>
      <c r="C175" s="6" t="s">
        <v>18</v>
      </c>
      <c r="D175" s="7">
        <v>250</v>
      </c>
      <c r="E175" s="9">
        <v>1</v>
      </c>
      <c r="F175" s="5">
        <f t="shared" si="4"/>
        <v>250</v>
      </c>
    </row>
    <row r="176" spans="2:6">
      <c r="B176" s="16" t="s">
        <v>22</v>
      </c>
      <c r="C176" s="6" t="s">
        <v>18</v>
      </c>
      <c r="D176" s="7">
        <v>15000</v>
      </c>
      <c r="E176" s="10">
        <v>0.02</v>
      </c>
      <c r="F176" s="5">
        <f t="shared" si="4"/>
        <v>300</v>
      </c>
    </row>
    <row r="177" spans="2:6">
      <c r="B177" s="16" t="s">
        <v>23</v>
      </c>
      <c r="C177" s="2" t="s">
        <v>2</v>
      </c>
      <c r="D177" s="11">
        <v>750</v>
      </c>
      <c r="E177" s="3">
        <v>3</v>
      </c>
      <c r="F177" s="5">
        <f t="shared" si="4"/>
        <v>2250</v>
      </c>
    </row>
    <row r="178" spans="2:6" ht="31.5">
      <c r="B178" s="16" t="s">
        <v>67</v>
      </c>
      <c r="C178" s="2" t="s">
        <v>18</v>
      </c>
      <c r="D178" s="11">
        <v>15000</v>
      </c>
      <c r="E178" s="3">
        <v>1</v>
      </c>
      <c r="F178" s="5">
        <f t="shared" si="4"/>
        <v>15000</v>
      </c>
    </row>
    <row r="179" spans="2:6">
      <c r="B179" s="16" t="s">
        <v>24</v>
      </c>
      <c r="C179" s="3" t="s">
        <v>18</v>
      </c>
      <c r="D179" s="11">
        <v>1000</v>
      </c>
      <c r="E179" s="3">
        <v>0.5</v>
      </c>
      <c r="F179" s="5">
        <f t="shared" si="4"/>
        <v>500</v>
      </c>
    </row>
    <row r="180" spans="2:6">
      <c r="B180" s="16"/>
      <c r="C180" s="6"/>
      <c r="D180" s="7"/>
      <c r="E180" s="3"/>
      <c r="F180" s="11">
        <f>SUM(F169:F179)</f>
        <v>37924</v>
      </c>
    </row>
    <row r="181" spans="2:6">
      <c r="B181" s="16" t="s">
        <v>27</v>
      </c>
      <c r="C181" s="3"/>
      <c r="D181" s="3"/>
      <c r="E181" s="3"/>
      <c r="F181" s="11"/>
    </row>
    <row r="182" spans="2:6">
      <c r="B182" s="16"/>
      <c r="C182" s="3"/>
      <c r="D182" s="3"/>
      <c r="E182" s="3"/>
      <c r="F182" s="11"/>
    </row>
    <row r="183" spans="2:6">
      <c r="B183" s="16" t="s">
        <v>8</v>
      </c>
      <c r="C183" s="3" t="s">
        <v>9</v>
      </c>
      <c r="D183" s="3" t="s">
        <v>10</v>
      </c>
      <c r="E183" s="3" t="s">
        <v>11</v>
      </c>
      <c r="F183" s="3" t="s">
        <v>12</v>
      </c>
    </row>
    <row r="184" spans="2:6">
      <c r="B184" s="16" t="s">
        <v>28</v>
      </c>
      <c r="C184" s="3" t="s">
        <v>18</v>
      </c>
      <c r="D184" s="11">
        <v>20000</v>
      </c>
      <c r="E184" s="3">
        <v>1</v>
      </c>
      <c r="F184" s="14">
        <f>D184*E184</f>
        <v>20000</v>
      </c>
    </row>
    <row r="185" spans="2:6">
      <c r="B185" s="16" t="s">
        <v>61</v>
      </c>
      <c r="C185" s="3" t="s">
        <v>18</v>
      </c>
      <c r="D185" s="11">
        <f>F184*0.22</f>
        <v>4400</v>
      </c>
      <c r="E185" s="3">
        <v>1</v>
      </c>
      <c r="F185" s="14">
        <f>D185*E185</f>
        <v>4400</v>
      </c>
    </row>
    <row r="186" spans="2:6">
      <c r="B186" s="16" t="s">
        <v>29</v>
      </c>
      <c r="C186" s="3"/>
      <c r="D186" s="3"/>
      <c r="E186" s="6"/>
      <c r="F186" s="14">
        <f>SUM(F184:F185)</f>
        <v>24400</v>
      </c>
    </row>
    <row r="187" spans="2:6">
      <c r="B187" s="16"/>
      <c r="C187" s="3"/>
      <c r="D187" s="3"/>
      <c r="E187" s="3"/>
      <c r="F187" s="3"/>
    </row>
    <row r="188" spans="2:6">
      <c r="B188" s="16"/>
      <c r="C188" s="3"/>
      <c r="D188" s="3"/>
      <c r="E188" s="3"/>
      <c r="F188" s="3"/>
    </row>
    <row r="189" spans="2:6">
      <c r="B189" s="16" t="s">
        <v>30</v>
      </c>
      <c r="C189" s="3"/>
      <c r="D189" s="3"/>
      <c r="E189" s="3"/>
      <c r="F189" s="14"/>
    </row>
    <row r="190" spans="2:6">
      <c r="B190" s="16" t="s">
        <v>8</v>
      </c>
      <c r="C190" s="3" t="s">
        <v>9</v>
      </c>
      <c r="D190" s="3" t="s">
        <v>10</v>
      </c>
      <c r="E190" s="3" t="s">
        <v>11</v>
      </c>
      <c r="F190" s="3" t="s">
        <v>12</v>
      </c>
    </row>
    <row r="191" spans="2:6">
      <c r="B191" s="16" t="s">
        <v>31</v>
      </c>
      <c r="C191" s="3" t="s">
        <v>32</v>
      </c>
      <c r="D191" s="11">
        <v>2000</v>
      </c>
      <c r="E191" s="3">
        <v>1</v>
      </c>
      <c r="F191" s="14">
        <f>D191*E191</f>
        <v>2000</v>
      </c>
    </row>
    <row r="192" spans="2:6">
      <c r="B192" s="16" t="s">
        <v>33</v>
      </c>
      <c r="C192" s="3" t="s">
        <v>32</v>
      </c>
      <c r="D192" s="11">
        <v>200</v>
      </c>
      <c r="E192" s="3">
        <v>1</v>
      </c>
      <c r="F192" s="14">
        <f>D192*E192</f>
        <v>200</v>
      </c>
    </row>
    <row r="193" spans="2:6">
      <c r="B193" s="16" t="s">
        <v>34</v>
      </c>
      <c r="C193" s="3"/>
      <c r="D193" s="3"/>
      <c r="E193" s="3"/>
      <c r="F193" s="14">
        <f>SUM(F191:F192)</f>
        <v>2200</v>
      </c>
    </row>
    <row r="194" spans="2:6">
      <c r="B194" s="16"/>
      <c r="C194" s="3"/>
      <c r="D194" s="3"/>
      <c r="E194" s="3"/>
      <c r="F194" s="6"/>
    </row>
    <row r="195" spans="2:6">
      <c r="B195" s="16" t="s">
        <v>35</v>
      </c>
      <c r="C195" s="3"/>
      <c r="D195" s="3"/>
      <c r="E195" s="3"/>
      <c r="F195" s="11"/>
    </row>
    <row r="196" spans="2:6">
      <c r="B196" s="16" t="s">
        <v>8</v>
      </c>
      <c r="C196" s="3" t="s">
        <v>9</v>
      </c>
      <c r="D196" s="3" t="s">
        <v>10</v>
      </c>
      <c r="E196" s="3" t="s">
        <v>11</v>
      </c>
      <c r="F196" s="3" t="s">
        <v>12</v>
      </c>
    </row>
    <row r="197" spans="2:6">
      <c r="B197" s="16" t="s">
        <v>36</v>
      </c>
      <c r="C197" s="3" t="s">
        <v>32</v>
      </c>
      <c r="D197" s="11">
        <v>1000</v>
      </c>
      <c r="E197" s="6">
        <v>2</v>
      </c>
      <c r="F197" s="15">
        <f>D197*E197</f>
        <v>2000</v>
      </c>
    </row>
    <row r="198" spans="2:6">
      <c r="B198" s="16" t="s">
        <v>37</v>
      </c>
      <c r="C198" s="3"/>
      <c r="D198" s="3"/>
      <c r="E198" s="6"/>
      <c r="F198" s="14">
        <f>SUM(F197)</f>
        <v>2000</v>
      </c>
    </row>
    <row r="199" spans="2:6">
      <c r="B199" s="16"/>
      <c r="C199" s="3"/>
      <c r="D199" s="3"/>
      <c r="E199" s="6"/>
      <c r="F199" s="6"/>
    </row>
    <row r="200" spans="2:6" ht="31.5">
      <c r="B200" s="16" t="s">
        <v>38</v>
      </c>
      <c r="C200" s="3"/>
      <c r="D200" s="3"/>
      <c r="E200" s="6"/>
      <c r="F200" s="17">
        <f>F198+F193+F186+F180</f>
        <v>66524</v>
      </c>
    </row>
    <row r="201" spans="2:6">
      <c r="B201" s="16"/>
      <c r="C201" s="6"/>
      <c r="D201" s="6"/>
      <c r="E201" s="6"/>
      <c r="F201" s="6"/>
    </row>
    <row r="202" spans="2:6">
      <c r="B202" s="16" t="s">
        <v>39</v>
      </c>
      <c r="C202" s="6"/>
      <c r="D202" s="6"/>
      <c r="E202" s="6"/>
      <c r="F202" s="6"/>
    </row>
    <row r="203" spans="2:6">
      <c r="B203" s="16"/>
      <c r="C203" s="2"/>
      <c r="D203" s="2" t="s">
        <v>40</v>
      </c>
      <c r="E203" s="6"/>
      <c r="F203" s="2" t="s">
        <v>41</v>
      </c>
    </row>
    <row r="204" spans="2:6">
      <c r="B204" s="16"/>
      <c r="C204" s="6"/>
      <c r="D204" s="6">
        <v>1</v>
      </c>
      <c r="E204" s="6"/>
      <c r="F204" s="18">
        <f>F200/D204</f>
        <v>66524</v>
      </c>
    </row>
    <row r="206" spans="2:6">
      <c r="B206" s="100" t="s">
        <v>71</v>
      </c>
      <c r="C206" s="100"/>
      <c r="D206" s="100"/>
      <c r="E206" s="100"/>
      <c r="F206" s="100"/>
    </row>
    <row r="207" spans="2:6">
      <c r="B207" s="22" t="s">
        <v>7</v>
      </c>
      <c r="C207" s="3"/>
      <c r="D207" s="3"/>
      <c r="E207" s="3"/>
      <c r="F207" s="3"/>
    </row>
    <row r="208" spans="2:6">
      <c r="B208" s="22" t="s">
        <v>8</v>
      </c>
      <c r="C208" s="22" t="s">
        <v>9</v>
      </c>
      <c r="D208" s="22" t="s">
        <v>10</v>
      </c>
      <c r="E208" s="22" t="s">
        <v>11</v>
      </c>
      <c r="F208" s="22" t="s">
        <v>12</v>
      </c>
    </row>
    <row r="209" spans="2:6">
      <c r="B209" s="2" t="s">
        <v>13</v>
      </c>
      <c r="C209" s="6" t="s">
        <v>14</v>
      </c>
      <c r="D209" s="7">
        <v>1400</v>
      </c>
      <c r="E209" s="4">
        <v>9</v>
      </c>
      <c r="F209" s="5">
        <f>+E209*D209</f>
        <v>12600</v>
      </c>
    </row>
    <row r="210" spans="2:6">
      <c r="B210" s="6" t="s">
        <v>15</v>
      </c>
      <c r="C210" s="6" t="s">
        <v>14</v>
      </c>
      <c r="D210" s="8">
        <v>740</v>
      </c>
      <c r="E210" s="4">
        <v>3</v>
      </c>
      <c r="F210" s="5">
        <f t="shared" ref="F210:F220" si="5">+E210*D210</f>
        <v>2220</v>
      </c>
    </row>
    <row r="211" spans="2:6">
      <c r="B211" s="6" t="s">
        <v>16</v>
      </c>
      <c r="C211" s="6" t="s">
        <v>14</v>
      </c>
      <c r="D211" s="8">
        <v>970</v>
      </c>
      <c r="E211" s="4">
        <v>0.2</v>
      </c>
      <c r="F211" s="5">
        <f t="shared" si="5"/>
        <v>194</v>
      </c>
    </row>
    <row r="212" spans="2:6">
      <c r="B212" s="2" t="s">
        <v>17</v>
      </c>
      <c r="C212" s="6" t="s">
        <v>18</v>
      </c>
      <c r="D212" s="7">
        <v>170</v>
      </c>
      <c r="E212" s="4">
        <v>3</v>
      </c>
      <c r="F212" s="5">
        <f t="shared" si="5"/>
        <v>510</v>
      </c>
    </row>
    <row r="213" spans="2:6">
      <c r="B213" s="2" t="s">
        <v>20</v>
      </c>
      <c r="C213" s="6" t="s">
        <v>18</v>
      </c>
      <c r="D213" s="7">
        <v>450</v>
      </c>
      <c r="E213" s="9">
        <v>0.2</v>
      </c>
      <c r="F213" s="5">
        <f t="shared" si="5"/>
        <v>90</v>
      </c>
    </row>
    <row r="214" spans="2:6">
      <c r="B214" s="2" t="s">
        <v>21</v>
      </c>
      <c r="C214" s="6" t="s">
        <v>18</v>
      </c>
      <c r="D214" s="7">
        <v>250</v>
      </c>
      <c r="E214" s="9">
        <v>1</v>
      </c>
      <c r="F214" s="5">
        <f t="shared" si="5"/>
        <v>250</v>
      </c>
    </row>
    <row r="215" spans="2:6">
      <c r="B215" s="6" t="s">
        <v>22</v>
      </c>
      <c r="C215" s="6" t="s">
        <v>18</v>
      </c>
      <c r="D215" s="7">
        <v>15000</v>
      </c>
      <c r="E215" s="10">
        <v>0.05</v>
      </c>
      <c r="F215" s="5">
        <f t="shared" si="5"/>
        <v>750</v>
      </c>
    </row>
    <row r="216" spans="2:6">
      <c r="B216" s="2" t="s">
        <v>23</v>
      </c>
      <c r="C216" s="2" t="s">
        <v>2</v>
      </c>
      <c r="D216" s="11">
        <v>650</v>
      </c>
      <c r="E216" s="3">
        <v>3</v>
      </c>
      <c r="F216" s="5">
        <f t="shared" si="5"/>
        <v>1950</v>
      </c>
    </row>
    <row r="217" spans="2:6">
      <c r="B217" s="3" t="s">
        <v>24</v>
      </c>
      <c r="C217" s="3" t="s">
        <v>18</v>
      </c>
      <c r="D217" s="11">
        <v>1000</v>
      </c>
      <c r="E217" s="3">
        <v>0.5</v>
      </c>
      <c r="F217" s="5">
        <f t="shared" si="5"/>
        <v>500</v>
      </c>
    </row>
    <row r="218" spans="2:6">
      <c r="B218" s="3" t="s">
        <v>25</v>
      </c>
      <c r="C218" s="3" t="s">
        <v>18</v>
      </c>
      <c r="D218" s="11">
        <v>700</v>
      </c>
      <c r="E218" s="3">
        <v>0</v>
      </c>
      <c r="F218" s="5">
        <f t="shared" si="5"/>
        <v>0</v>
      </c>
    </row>
    <row r="219" spans="2:6">
      <c r="B219" s="6" t="s">
        <v>26</v>
      </c>
      <c r="C219" s="6" t="s">
        <v>18</v>
      </c>
      <c r="D219" s="7">
        <v>250</v>
      </c>
      <c r="E219" s="12">
        <v>0</v>
      </c>
      <c r="F219" s="5">
        <f t="shared" si="5"/>
        <v>0</v>
      </c>
    </row>
    <row r="220" spans="2:6" ht="31.5">
      <c r="B220" s="13" t="s">
        <v>231</v>
      </c>
      <c r="C220" s="6" t="s">
        <v>18</v>
      </c>
      <c r="D220" s="7">
        <v>15000</v>
      </c>
      <c r="E220" s="12">
        <v>1</v>
      </c>
      <c r="F220" s="5">
        <f t="shared" si="5"/>
        <v>15000</v>
      </c>
    </row>
    <row r="221" spans="2:6">
      <c r="B221" s="22" t="s">
        <v>68</v>
      </c>
      <c r="C221" s="3"/>
      <c r="D221" s="3"/>
      <c r="E221" s="3"/>
      <c r="F221" s="23">
        <f>SUM(F209:F220)</f>
        <v>34064</v>
      </c>
    </row>
    <row r="222" spans="2:6">
      <c r="B222" s="22"/>
      <c r="C222" s="3"/>
      <c r="D222" s="3"/>
      <c r="E222" s="3"/>
      <c r="F222" s="11"/>
    </row>
    <row r="223" spans="2:6">
      <c r="B223" s="22" t="s">
        <v>27</v>
      </c>
      <c r="C223" s="3"/>
      <c r="D223" s="3"/>
      <c r="E223" s="3"/>
      <c r="F223" s="3"/>
    </row>
    <row r="224" spans="2:6">
      <c r="B224" s="22" t="s">
        <v>8</v>
      </c>
      <c r="C224" s="22" t="s">
        <v>9</v>
      </c>
      <c r="D224" s="22" t="s">
        <v>10</v>
      </c>
      <c r="E224" s="22" t="s">
        <v>11</v>
      </c>
      <c r="F224" s="22" t="s">
        <v>12</v>
      </c>
    </row>
    <row r="225" spans="2:6">
      <c r="B225" s="6" t="s">
        <v>69</v>
      </c>
      <c r="C225" s="3" t="s">
        <v>18</v>
      </c>
      <c r="D225" s="11">
        <v>20000</v>
      </c>
      <c r="E225" s="3">
        <v>1</v>
      </c>
      <c r="F225" s="11">
        <f>D225*E225</f>
        <v>20000</v>
      </c>
    </row>
    <row r="226" spans="2:6">
      <c r="B226" s="16" t="s">
        <v>61</v>
      </c>
      <c r="C226" s="3" t="s">
        <v>18</v>
      </c>
      <c r="D226" s="11">
        <f>F225*0.22</f>
        <v>4400</v>
      </c>
      <c r="E226" s="3">
        <v>1</v>
      </c>
      <c r="F226" s="14">
        <f>D226*E226</f>
        <v>4400</v>
      </c>
    </row>
    <row r="227" spans="2:6">
      <c r="B227" s="22" t="s">
        <v>29</v>
      </c>
      <c r="C227" s="3"/>
      <c r="D227" s="3"/>
      <c r="E227" s="3"/>
      <c r="F227" s="24">
        <f>SUM(F225:F226)</f>
        <v>24400</v>
      </c>
    </row>
    <row r="228" spans="2:6">
      <c r="B228" s="3"/>
      <c r="C228" s="3"/>
      <c r="D228" s="3"/>
      <c r="E228" s="3"/>
      <c r="F228" s="3"/>
    </row>
    <row r="229" spans="2:6">
      <c r="B229" s="22" t="s">
        <v>30</v>
      </c>
      <c r="C229" s="3"/>
      <c r="D229" s="3"/>
      <c r="E229" s="3"/>
      <c r="F229" s="3"/>
    </row>
    <row r="230" spans="2:6">
      <c r="B230" s="22" t="s">
        <v>8</v>
      </c>
      <c r="C230" s="22" t="s">
        <v>9</v>
      </c>
      <c r="D230" s="22" t="s">
        <v>10</v>
      </c>
      <c r="E230" s="22" t="s">
        <v>11</v>
      </c>
      <c r="F230" s="22" t="s">
        <v>12</v>
      </c>
    </row>
    <row r="231" spans="2:6">
      <c r="B231" s="3" t="s">
        <v>31</v>
      </c>
      <c r="C231" s="3" t="s">
        <v>32</v>
      </c>
      <c r="D231" s="11">
        <v>2000</v>
      </c>
      <c r="E231" s="3">
        <v>4</v>
      </c>
      <c r="F231" s="14">
        <f>D231*E231</f>
        <v>8000</v>
      </c>
    </row>
    <row r="232" spans="2:6">
      <c r="B232" s="3" t="s">
        <v>33</v>
      </c>
      <c r="C232" s="3" t="s">
        <v>32</v>
      </c>
      <c r="D232" s="11">
        <v>200</v>
      </c>
      <c r="E232" s="3">
        <v>1</v>
      </c>
      <c r="F232" s="14">
        <f>D232*E232</f>
        <v>200</v>
      </c>
    </row>
    <row r="233" spans="2:6">
      <c r="B233" s="22" t="s">
        <v>34</v>
      </c>
      <c r="C233" s="3"/>
      <c r="D233" s="3"/>
      <c r="E233" s="3"/>
      <c r="F233" s="24">
        <f>SUM(F231:F232)</f>
        <v>8200</v>
      </c>
    </row>
    <row r="234" spans="2:6">
      <c r="B234" s="3"/>
      <c r="C234" s="3"/>
      <c r="D234" s="3"/>
      <c r="E234" s="3"/>
      <c r="F234" s="14"/>
    </row>
    <row r="235" spans="2:6">
      <c r="B235" s="22" t="s">
        <v>35</v>
      </c>
      <c r="C235" s="3"/>
      <c r="D235" s="3"/>
      <c r="E235" s="3"/>
      <c r="F235" s="3"/>
    </row>
    <row r="236" spans="2:6">
      <c r="B236" s="22" t="s">
        <v>8</v>
      </c>
      <c r="C236" s="22" t="s">
        <v>9</v>
      </c>
      <c r="D236" s="22" t="s">
        <v>10</v>
      </c>
      <c r="E236" s="22" t="s">
        <v>11</v>
      </c>
      <c r="F236" s="22" t="s">
        <v>12</v>
      </c>
    </row>
    <row r="237" spans="2:6">
      <c r="B237" s="3" t="s">
        <v>36</v>
      </c>
      <c r="C237" s="3" t="s">
        <v>32</v>
      </c>
      <c r="D237" s="11">
        <v>1000</v>
      </c>
      <c r="E237" s="3">
        <v>1</v>
      </c>
      <c r="F237" s="11">
        <f>D237*E237</f>
        <v>1000</v>
      </c>
    </row>
    <row r="238" spans="2:6">
      <c r="B238" s="22" t="s">
        <v>37</v>
      </c>
      <c r="C238" s="3"/>
      <c r="D238" s="3"/>
      <c r="E238" s="3"/>
      <c r="F238" s="24">
        <f>SUM(F237)</f>
        <v>1000</v>
      </c>
    </row>
    <row r="239" spans="2:6">
      <c r="B239" s="3"/>
      <c r="C239" s="3"/>
      <c r="D239" s="3"/>
      <c r="E239" s="3"/>
      <c r="F239" s="3"/>
    </row>
    <row r="240" spans="2:6" ht="31.5">
      <c r="B240" s="25" t="s">
        <v>38</v>
      </c>
      <c r="C240" s="3"/>
      <c r="D240" s="3"/>
      <c r="E240" s="3"/>
      <c r="F240" s="24">
        <f>F227+F233+F238+F221</f>
        <v>67664</v>
      </c>
    </row>
    <row r="241" spans="2:6">
      <c r="B241" s="25"/>
      <c r="C241" s="6"/>
      <c r="D241" s="6"/>
      <c r="E241" s="6"/>
      <c r="F241" s="6"/>
    </row>
    <row r="242" spans="2:6">
      <c r="B242" s="22" t="s">
        <v>39</v>
      </c>
      <c r="C242" s="6"/>
      <c r="D242" s="6"/>
      <c r="E242" s="6"/>
      <c r="F242" s="6"/>
    </row>
    <row r="243" spans="2:6">
      <c r="B243" s="6"/>
      <c r="C243" s="26" t="s">
        <v>70</v>
      </c>
      <c r="D243" s="26" t="s">
        <v>40</v>
      </c>
      <c r="E243" s="6"/>
      <c r="F243" s="26" t="s">
        <v>41</v>
      </c>
    </row>
    <row r="244" spans="2:6">
      <c r="B244" s="6"/>
      <c r="C244" s="6" t="s">
        <v>18</v>
      </c>
      <c r="D244" s="6">
        <v>1</v>
      </c>
      <c r="E244" s="6"/>
      <c r="F244" s="27">
        <f>F240/D244</f>
        <v>67664</v>
      </c>
    </row>
    <row r="247" spans="2:6">
      <c r="B247" s="100" t="s">
        <v>72</v>
      </c>
      <c r="C247" s="100"/>
      <c r="D247" s="100"/>
      <c r="E247" s="100"/>
      <c r="F247" s="100"/>
    </row>
    <row r="248" spans="2:6">
      <c r="B248" s="22" t="s">
        <v>7</v>
      </c>
      <c r="C248" s="3"/>
      <c r="D248" s="3"/>
      <c r="E248" s="3"/>
      <c r="F248" s="3"/>
    </row>
    <row r="249" spans="2:6">
      <c r="B249" s="22" t="s">
        <v>8</v>
      </c>
      <c r="C249" s="22" t="s">
        <v>9</v>
      </c>
      <c r="D249" s="22" t="s">
        <v>10</v>
      </c>
      <c r="E249" s="22" t="s">
        <v>11</v>
      </c>
      <c r="F249" s="22" t="s">
        <v>12</v>
      </c>
    </row>
    <row r="250" spans="2:6">
      <c r="B250" s="2" t="s">
        <v>43</v>
      </c>
      <c r="C250" s="6" t="s">
        <v>14</v>
      </c>
      <c r="D250" s="28">
        <v>1100</v>
      </c>
      <c r="E250" s="4">
        <v>12</v>
      </c>
      <c r="F250" s="5">
        <f>+E250*D250</f>
        <v>13200</v>
      </c>
    </row>
    <row r="251" spans="2:6">
      <c r="B251" s="6" t="s">
        <v>15</v>
      </c>
      <c r="C251" s="6" t="s">
        <v>14</v>
      </c>
      <c r="D251" s="8">
        <v>740</v>
      </c>
      <c r="E251" s="4">
        <v>3</v>
      </c>
      <c r="F251" s="5">
        <f t="shared" ref="F251:F261" si="6">+E251*D251</f>
        <v>2220</v>
      </c>
    </row>
    <row r="252" spans="2:6">
      <c r="B252" s="6" t="s">
        <v>16</v>
      </c>
      <c r="C252" s="6" t="s">
        <v>14</v>
      </c>
      <c r="D252" s="8">
        <v>970</v>
      </c>
      <c r="E252" s="4">
        <v>0.2</v>
      </c>
      <c r="F252" s="5">
        <f t="shared" si="6"/>
        <v>194</v>
      </c>
    </row>
    <row r="253" spans="2:6">
      <c r="B253" s="2" t="s">
        <v>17</v>
      </c>
      <c r="C253" s="6" t="s">
        <v>18</v>
      </c>
      <c r="D253" s="7">
        <v>170</v>
      </c>
      <c r="E253" s="4">
        <v>3</v>
      </c>
      <c r="F253" s="5">
        <f t="shared" si="6"/>
        <v>510</v>
      </c>
    </row>
    <row r="254" spans="2:6">
      <c r="B254" s="2" t="s">
        <v>20</v>
      </c>
      <c r="C254" s="6" t="s">
        <v>18</v>
      </c>
      <c r="D254" s="7">
        <v>450</v>
      </c>
      <c r="E254" s="9">
        <v>0.2</v>
      </c>
      <c r="F254" s="5">
        <f t="shared" si="6"/>
        <v>90</v>
      </c>
    </row>
    <row r="255" spans="2:6">
      <c r="B255" s="2" t="s">
        <v>21</v>
      </c>
      <c r="C255" s="6" t="s">
        <v>18</v>
      </c>
      <c r="D255" s="7">
        <v>250</v>
      </c>
      <c r="E255" s="9">
        <v>1</v>
      </c>
      <c r="F255" s="5">
        <f t="shared" si="6"/>
        <v>250</v>
      </c>
    </row>
    <row r="256" spans="2:6">
      <c r="B256" s="6" t="s">
        <v>22</v>
      </c>
      <c r="C256" s="6" t="s">
        <v>18</v>
      </c>
      <c r="D256" s="7">
        <v>15000</v>
      </c>
      <c r="E256" s="10">
        <v>0.05</v>
      </c>
      <c r="F256" s="5">
        <f t="shared" si="6"/>
        <v>750</v>
      </c>
    </row>
    <row r="257" spans="2:6">
      <c r="B257" s="2" t="s">
        <v>23</v>
      </c>
      <c r="C257" s="2" t="s">
        <v>2</v>
      </c>
      <c r="D257" s="11">
        <v>750</v>
      </c>
      <c r="E257" s="3">
        <v>3</v>
      </c>
      <c r="F257" s="5">
        <f t="shared" si="6"/>
        <v>2250</v>
      </c>
    </row>
    <row r="258" spans="2:6">
      <c r="B258" s="3" t="s">
        <v>24</v>
      </c>
      <c r="C258" s="3" t="s">
        <v>18</v>
      </c>
      <c r="D258" s="11">
        <v>1000</v>
      </c>
      <c r="E258" s="3">
        <v>0.5</v>
      </c>
      <c r="F258" s="5">
        <f t="shared" si="6"/>
        <v>500</v>
      </c>
    </row>
    <row r="259" spans="2:6">
      <c r="B259" s="3" t="s">
        <v>25</v>
      </c>
      <c r="C259" s="3" t="s">
        <v>18</v>
      </c>
      <c r="D259" s="11">
        <v>700</v>
      </c>
      <c r="E259" s="3">
        <v>0</v>
      </c>
      <c r="F259" s="5">
        <f t="shared" si="6"/>
        <v>0</v>
      </c>
    </row>
    <row r="260" spans="2:6">
      <c r="B260" s="6" t="s">
        <v>26</v>
      </c>
      <c r="C260" s="6" t="s">
        <v>18</v>
      </c>
      <c r="D260" s="7">
        <v>250</v>
      </c>
      <c r="E260" s="12">
        <v>0</v>
      </c>
      <c r="F260" s="5">
        <f t="shared" si="6"/>
        <v>0</v>
      </c>
    </row>
    <row r="261" spans="2:6">
      <c r="B261" s="13" t="s">
        <v>232</v>
      </c>
      <c r="C261" s="6" t="s">
        <v>18</v>
      </c>
      <c r="D261" s="7">
        <v>5500</v>
      </c>
      <c r="E261" s="12">
        <v>1</v>
      </c>
      <c r="F261" s="5">
        <f t="shared" si="6"/>
        <v>5500</v>
      </c>
    </row>
    <row r="262" spans="2:6">
      <c r="B262" s="22" t="s">
        <v>68</v>
      </c>
      <c r="C262" s="3"/>
      <c r="D262" s="3"/>
      <c r="E262" s="3"/>
      <c r="F262" s="23">
        <f>SUM(F250:F261)</f>
        <v>25464</v>
      </c>
    </row>
    <row r="263" spans="2:6">
      <c r="B263" s="22"/>
      <c r="C263" s="3"/>
      <c r="D263" s="3"/>
      <c r="E263" s="3"/>
      <c r="F263" s="11"/>
    </row>
    <row r="264" spans="2:6">
      <c r="B264" s="22" t="s">
        <v>27</v>
      </c>
      <c r="C264" s="3"/>
      <c r="D264" s="3"/>
      <c r="E264" s="3"/>
      <c r="F264" s="3"/>
    </row>
    <row r="265" spans="2:6">
      <c r="B265" s="22" t="s">
        <v>8</v>
      </c>
      <c r="C265" s="22" t="s">
        <v>9</v>
      </c>
      <c r="D265" s="22" t="s">
        <v>10</v>
      </c>
      <c r="E265" s="22" t="s">
        <v>11</v>
      </c>
      <c r="F265" s="22" t="s">
        <v>12</v>
      </c>
    </row>
    <row r="266" spans="2:6">
      <c r="B266" s="6" t="s">
        <v>69</v>
      </c>
      <c r="C266" s="3" t="s">
        <v>18</v>
      </c>
      <c r="D266" s="11">
        <v>20000</v>
      </c>
      <c r="E266" s="3">
        <v>1</v>
      </c>
      <c r="F266" s="11">
        <f>D266*E266</f>
        <v>20000</v>
      </c>
    </row>
    <row r="267" spans="2:6">
      <c r="B267" s="16" t="s">
        <v>61</v>
      </c>
      <c r="C267" s="3" t="s">
        <v>18</v>
      </c>
      <c r="D267" s="11">
        <f>F266*0.22</f>
        <v>4400</v>
      </c>
      <c r="E267" s="3">
        <v>1</v>
      </c>
      <c r="F267" s="14">
        <f>D267*E267</f>
        <v>4400</v>
      </c>
    </row>
    <row r="268" spans="2:6">
      <c r="B268" s="22" t="s">
        <v>29</v>
      </c>
      <c r="C268" s="3"/>
      <c r="D268" s="3"/>
      <c r="E268" s="3"/>
      <c r="F268" s="24">
        <f>SUM(F266:F267)</f>
        <v>24400</v>
      </c>
    </row>
    <row r="269" spans="2:6">
      <c r="B269" s="3"/>
      <c r="C269" s="3"/>
      <c r="D269" s="3"/>
      <c r="E269" s="3"/>
      <c r="F269" s="3"/>
    </row>
    <row r="270" spans="2:6">
      <c r="B270" s="22" t="s">
        <v>30</v>
      </c>
      <c r="C270" s="3"/>
      <c r="D270" s="3"/>
      <c r="E270" s="3"/>
      <c r="F270" s="3"/>
    </row>
    <row r="271" spans="2:6">
      <c r="B271" s="22" t="s">
        <v>8</v>
      </c>
      <c r="C271" s="22" t="s">
        <v>9</v>
      </c>
      <c r="D271" s="22" t="s">
        <v>10</v>
      </c>
      <c r="E271" s="22" t="s">
        <v>11</v>
      </c>
      <c r="F271" s="22" t="s">
        <v>12</v>
      </c>
    </row>
    <row r="272" spans="2:6">
      <c r="B272" s="3" t="s">
        <v>31</v>
      </c>
      <c r="C272" s="3" t="s">
        <v>32</v>
      </c>
      <c r="D272" s="11">
        <v>2000</v>
      </c>
      <c r="E272" s="3">
        <v>1</v>
      </c>
      <c r="F272" s="14">
        <f>D272*E272</f>
        <v>2000</v>
      </c>
    </row>
    <row r="273" spans="2:6">
      <c r="B273" s="3" t="s">
        <v>33</v>
      </c>
      <c r="C273" s="3" t="s">
        <v>32</v>
      </c>
      <c r="D273" s="11">
        <v>200</v>
      </c>
      <c r="E273" s="3">
        <v>1</v>
      </c>
      <c r="F273" s="14">
        <f>D273*E273</f>
        <v>200</v>
      </c>
    </row>
    <row r="274" spans="2:6">
      <c r="B274" s="22" t="s">
        <v>34</v>
      </c>
      <c r="C274" s="3"/>
      <c r="D274" s="3"/>
      <c r="E274" s="3"/>
      <c r="F274" s="24">
        <f>SUM(F272:F273)</f>
        <v>2200</v>
      </c>
    </row>
    <row r="275" spans="2:6">
      <c r="B275" s="3"/>
      <c r="C275" s="3"/>
      <c r="D275" s="3"/>
      <c r="E275" s="3"/>
      <c r="F275" s="14"/>
    </row>
    <row r="276" spans="2:6">
      <c r="B276" s="22" t="s">
        <v>35</v>
      </c>
      <c r="C276" s="3"/>
      <c r="D276" s="3"/>
      <c r="E276" s="3"/>
      <c r="F276" s="3"/>
    </row>
    <row r="277" spans="2:6">
      <c r="B277" s="22" t="s">
        <v>8</v>
      </c>
      <c r="C277" s="22" t="s">
        <v>9</v>
      </c>
      <c r="D277" s="22" t="s">
        <v>10</v>
      </c>
      <c r="E277" s="22" t="s">
        <v>11</v>
      </c>
      <c r="F277" s="22" t="s">
        <v>12</v>
      </c>
    </row>
    <row r="278" spans="2:6">
      <c r="B278" s="3" t="s">
        <v>36</v>
      </c>
      <c r="C278" s="3" t="s">
        <v>32</v>
      </c>
      <c r="D278" s="11">
        <v>1000</v>
      </c>
      <c r="E278" s="3">
        <v>1</v>
      </c>
      <c r="F278" s="11">
        <f>D278*E278</f>
        <v>1000</v>
      </c>
    </row>
    <row r="279" spans="2:6">
      <c r="B279" s="22" t="s">
        <v>37</v>
      </c>
      <c r="C279" s="3"/>
      <c r="D279" s="3"/>
      <c r="E279" s="3"/>
      <c r="F279" s="24">
        <f>SUM(F278)</f>
        <v>1000</v>
      </c>
    </row>
    <row r="280" spans="2:6">
      <c r="B280" s="3"/>
      <c r="C280" s="3"/>
      <c r="D280" s="3"/>
      <c r="E280" s="3"/>
      <c r="F280" s="3"/>
    </row>
    <row r="281" spans="2:6" ht="31.5">
      <c r="B281" s="25" t="s">
        <v>38</v>
      </c>
      <c r="C281" s="3"/>
      <c r="D281" s="3"/>
      <c r="E281" s="3"/>
      <c r="F281" s="24">
        <f>F268+F274+F279+F262</f>
        <v>53064</v>
      </c>
    </row>
    <row r="282" spans="2:6">
      <c r="B282" s="25"/>
      <c r="C282" s="6"/>
      <c r="D282" s="6"/>
      <c r="E282" s="6"/>
      <c r="F282" s="6"/>
    </row>
    <row r="283" spans="2:6">
      <c r="B283" s="22" t="s">
        <v>39</v>
      </c>
      <c r="C283" s="6"/>
      <c r="D283" s="6"/>
      <c r="E283" s="6"/>
      <c r="F283" s="6"/>
    </row>
    <row r="284" spans="2:6">
      <c r="B284" s="6"/>
      <c r="C284" s="26" t="s">
        <v>70</v>
      </c>
      <c r="D284" s="26" t="s">
        <v>40</v>
      </c>
      <c r="E284" s="6"/>
      <c r="F284" s="26" t="s">
        <v>41</v>
      </c>
    </row>
    <row r="285" spans="2:6">
      <c r="B285" s="6"/>
      <c r="C285" s="6" t="s">
        <v>18</v>
      </c>
      <c r="D285" s="6">
        <v>1</v>
      </c>
      <c r="E285" s="6"/>
      <c r="F285" s="27">
        <f>F281/D285</f>
        <v>53064</v>
      </c>
    </row>
    <row r="288" spans="2:6">
      <c r="B288" s="100" t="s">
        <v>73</v>
      </c>
      <c r="C288" s="101"/>
      <c r="D288" s="101"/>
      <c r="E288" s="101"/>
      <c r="F288" s="101"/>
    </row>
    <row r="289" spans="2:6">
      <c r="B289" s="3" t="s">
        <v>7</v>
      </c>
      <c r="C289" s="3"/>
      <c r="D289" s="3"/>
      <c r="E289" s="4"/>
      <c r="F289" s="5"/>
    </row>
    <row r="290" spans="2:6">
      <c r="B290" s="16" t="s">
        <v>8</v>
      </c>
      <c r="C290" s="3" t="s">
        <v>9</v>
      </c>
      <c r="D290" s="3" t="s">
        <v>10</v>
      </c>
      <c r="E290" s="3" t="s">
        <v>11</v>
      </c>
      <c r="F290" s="3" t="s">
        <v>12</v>
      </c>
    </row>
    <row r="291" spans="2:6">
      <c r="B291" s="16" t="s">
        <v>43</v>
      </c>
      <c r="C291" s="6" t="s">
        <v>14</v>
      </c>
      <c r="D291" s="28">
        <v>1100</v>
      </c>
      <c r="E291" s="4">
        <v>15</v>
      </c>
      <c r="F291" s="5">
        <f>+E291*D291</f>
        <v>16500</v>
      </c>
    </row>
    <row r="292" spans="2:6">
      <c r="B292" s="16" t="s">
        <v>74</v>
      </c>
      <c r="C292" s="6" t="s">
        <v>14</v>
      </c>
      <c r="D292" s="8">
        <v>3800</v>
      </c>
      <c r="E292" s="4">
        <v>3</v>
      </c>
      <c r="F292" s="5">
        <f t="shared" ref="F292:F300" si="7">+E292*D292</f>
        <v>11400</v>
      </c>
    </row>
    <row r="293" spans="2:6">
      <c r="B293" s="16" t="s">
        <v>75</v>
      </c>
      <c r="C293" s="6" t="s">
        <v>18</v>
      </c>
      <c r="D293" s="7">
        <v>1200</v>
      </c>
      <c r="E293" s="4">
        <v>3</v>
      </c>
      <c r="F293" s="5">
        <f t="shared" si="7"/>
        <v>3600</v>
      </c>
    </row>
    <row r="294" spans="2:6">
      <c r="B294" s="16" t="s">
        <v>77</v>
      </c>
      <c r="C294" s="6" t="s">
        <v>18</v>
      </c>
      <c r="D294" s="7">
        <v>2000</v>
      </c>
      <c r="E294" s="4">
        <v>1</v>
      </c>
      <c r="F294" s="5">
        <f t="shared" si="7"/>
        <v>2000</v>
      </c>
    </row>
    <row r="295" spans="2:6">
      <c r="B295" s="16" t="s">
        <v>78</v>
      </c>
      <c r="C295" s="6" t="s">
        <v>18</v>
      </c>
      <c r="D295" s="7">
        <v>800</v>
      </c>
      <c r="E295" s="9">
        <v>0.2</v>
      </c>
      <c r="F295" s="5">
        <f t="shared" si="7"/>
        <v>160</v>
      </c>
    </row>
    <row r="296" spans="2:6">
      <c r="B296" s="16" t="s">
        <v>76</v>
      </c>
      <c r="C296" s="6" t="s">
        <v>18</v>
      </c>
      <c r="D296" s="7">
        <v>1400</v>
      </c>
      <c r="E296" s="9">
        <v>1</v>
      </c>
      <c r="F296" s="5">
        <f t="shared" si="7"/>
        <v>1400</v>
      </c>
    </row>
    <row r="297" spans="2:6">
      <c r="B297" s="16" t="s">
        <v>22</v>
      </c>
      <c r="C297" s="6" t="s">
        <v>18</v>
      </c>
      <c r="D297" s="7">
        <v>15000</v>
      </c>
      <c r="E297" s="10">
        <v>0.05</v>
      </c>
      <c r="F297" s="5">
        <f t="shared" si="7"/>
        <v>750</v>
      </c>
    </row>
    <row r="298" spans="2:6">
      <c r="B298" s="16" t="s">
        <v>23</v>
      </c>
      <c r="C298" s="2" t="s">
        <v>2</v>
      </c>
      <c r="D298" s="11">
        <v>650</v>
      </c>
      <c r="E298" s="3">
        <v>3</v>
      </c>
      <c r="F298" s="5">
        <f t="shared" si="7"/>
        <v>1950</v>
      </c>
    </row>
    <row r="299" spans="2:6">
      <c r="B299" s="13" t="s">
        <v>233</v>
      </c>
      <c r="C299" s="2" t="s">
        <v>2</v>
      </c>
      <c r="D299" s="11">
        <v>5500</v>
      </c>
      <c r="E299" s="3">
        <v>1</v>
      </c>
      <c r="F299" s="5">
        <f t="shared" si="7"/>
        <v>5500</v>
      </c>
    </row>
    <row r="300" spans="2:6">
      <c r="B300" s="16" t="s">
        <v>24</v>
      </c>
      <c r="C300" s="3" t="s">
        <v>18</v>
      </c>
      <c r="D300" s="11">
        <v>1000</v>
      </c>
      <c r="E300" s="3">
        <v>0.5</v>
      </c>
      <c r="F300" s="5">
        <f t="shared" si="7"/>
        <v>500</v>
      </c>
    </row>
    <row r="301" spans="2:6">
      <c r="B301" s="16"/>
      <c r="C301" s="6"/>
      <c r="D301" s="7"/>
      <c r="E301" s="3"/>
      <c r="F301" s="11">
        <f>SUM(F291:F300)</f>
        <v>43760</v>
      </c>
    </row>
    <row r="302" spans="2:6">
      <c r="B302" s="16" t="s">
        <v>27</v>
      </c>
      <c r="C302" s="3"/>
      <c r="D302" s="3"/>
      <c r="E302" s="3"/>
      <c r="F302" s="11"/>
    </row>
    <row r="303" spans="2:6">
      <c r="B303" s="16"/>
      <c r="C303" s="3"/>
      <c r="D303" s="21"/>
      <c r="E303" s="3"/>
      <c r="F303" s="11"/>
    </row>
    <row r="304" spans="2:6">
      <c r="B304" s="16" t="s">
        <v>8</v>
      </c>
      <c r="C304" s="3" t="s">
        <v>9</v>
      </c>
      <c r="D304" s="3" t="s">
        <v>10</v>
      </c>
      <c r="E304" s="3" t="s">
        <v>11</v>
      </c>
      <c r="F304" s="3" t="s">
        <v>12</v>
      </c>
    </row>
    <row r="305" spans="2:6">
      <c r="B305" s="16" t="s">
        <v>28</v>
      </c>
      <c r="C305" s="3" t="s">
        <v>18</v>
      </c>
      <c r="D305" s="11">
        <v>23000</v>
      </c>
      <c r="E305" s="3">
        <v>1</v>
      </c>
      <c r="F305" s="14">
        <f>D305*E305</f>
        <v>23000</v>
      </c>
    </row>
    <row r="306" spans="2:6">
      <c r="B306" s="16" t="s">
        <v>61</v>
      </c>
      <c r="C306" s="3" t="s">
        <v>18</v>
      </c>
      <c r="D306" s="11">
        <f>F305*0.22</f>
        <v>5060</v>
      </c>
      <c r="E306" s="3">
        <v>1</v>
      </c>
      <c r="F306" s="14">
        <f>D306*E306</f>
        <v>5060</v>
      </c>
    </row>
    <row r="307" spans="2:6">
      <c r="B307" s="16" t="s">
        <v>29</v>
      </c>
      <c r="C307" s="3"/>
      <c r="D307" s="3"/>
      <c r="E307" s="6"/>
      <c r="F307" s="14">
        <f>SUM(F305:F306)</f>
        <v>28060</v>
      </c>
    </row>
    <row r="308" spans="2:6">
      <c r="B308" s="16"/>
      <c r="C308" s="3"/>
      <c r="D308" s="3"/>
      <c r="E308" s="3"/>
      <c r="F308" s="3"/>
    </row>
    <row r="309" spans="2:6">
      <c r="B309" s="16"/>
      <c r="C309" s="3"/>
      <c r="D309" s="3"/>
      <c r="E309" s="3"/>
      <c r="F309" s="3"/>
    </row>
    <row r="310" spans="2:6">
      <c r="B310" s="16" t="s">
        <v>30</v>
      </c>
      <c r="C310" s="3"/>
      <c r="D310" s="3"/>
      <c r="E310" s="3"/>
      <c r="F310" s="14"/>
    </row>
    <row r="311" spans="2:6">
      <c r="B311" s="16" t="s">
        <v>8</v>
      </c>
      <c r="C311" s="3" t="s">
        <v>9</v>
      </c>
      <c r="D311" s="3" t="s">
        <v>10</v>
      </c>
      <c r="E311" s="3" t="s">
        <v>11</v>
      </c>
      <c r="F311" s="3" t="s">
        <v>12</v>
      </c>
    </row>
    <row r="312" spans="2:6">
      <c r="B312" s="16" t="s">
        <v>31</v>
      </c>
      <c r="C312" s="3" t="s">
        <v>32</v>
      </c>
      <c r="D312" s="11">
        <v>2000</v>
      </c>
      <c r="E312" s="3">
        <v>2</v>
      </c>
      <c r="F312" s="14">
        <f>D312*E312</f>
        <v>4000</v>
      </c>
    </row>
    <row r="313" spans="2:6">
      <c r="B313" s="16" t="s">
        <v>33</v>
      </c>
      <c r="C313" s="3" t="s">
        <v>32</v>
      </c>
      <c r="D313" s="11">
        <v>200</v>
      </c>
      <c r="E313" s="3">
        <v>1</v>
      </c>
      <c r="F313" s="14">
        <f>D313*E313</f>
        <v>200</v>
      </c>
    </row>
    <row r="314" spans="2:6">
      <c r="B314" s="16" t="s">
        <v>34</v>
      </c>
      <c r="C314" s="3"/>
      <c r="D314" s="3"/>
      <c r="E314" s="3"/>
      <c r="F314" s="14">
        <f>SUM(F312:F313)</f>
        <v>4200</v>
      </c>
    </row>
    <row r="315" spans="2:6">
      <c r="B315" s="16"/>
      <c r="C315" s="3"/>
      <c r="D315" s="3"/>
      <c r="E315" s="3"/>
      <c r="F315" s="6"/>
    </row>
    <row r="316" spans="2:6">
      <c r="B316" s="16" t="s">
        <v>35</v>
      </c>
      <c r="C316" s="3"/>
      <c r="D316" s="3"/>
      <c r="E316" s="3"/>
      <c r="F316" s="11"/>
    </row>
    <row r="317" spans="2:6">
      <c r="B317" s="16" t="s">
        <v>8</v>
      </c>
      <c r="C317" s="3" t="s">
        <v>9</v>
      </c>
      <c r="D317" s="3" t="s">
        <v>10</v>
      </c>
      <c r="E317" s="3" t="s">
        <v>11</v>
      </c>
      <c r="F317" s="3" t="s">
        <v>12</v>
      </c>
    </row>
    <row r="318" spans="2:6">
      <c r="B318" s="16" t="s">
        <v>36</v>
      </c>
      <c r="C318" s="3" t="s">
        <v>32</v>
      </c>
      <c r="D318" s="11">
        <v>1000</v>
      </c>
      <c r="E318" s="6">
        <v>2</v>
      </c>
      <c r="F318" s="15">
        <f>D318*E318</f>
        <v>2000</v>
      </c>
    </row>
    <row r="319" spans="2:6">
      <c r="B319" s="16" t="s">
        <v>37</v>
      </c>
      <c r="C319" s="3"/>
      <c r="D319" s="3"/>
      <c r="E319" s="6"/>
      <c r="F319" s="14">
        <f>SUM(F318)</f>
        <v>2000</v>
      </c>
    </row>
    <row r="320" spans="2:6">
      <c r="B320" s="16"/>
      <c r="C320" s="3"/>
      <c r="D320" s="3"/>
      <c r="E320" s="6"/>
      <c r="F320" s="6"/>
    </row>
    <row r="321" spans="2:6" ht="31.5">
      <c r="B321" s="16" t="s">
        <v>38</v>
      </c>
      <c r="C321" s="3"/>
      <c r="D321" s="3"/>
      <c r="E321" s="6"/>
      <c r="F321" s="17">
        <f>F319+F314+F307+F301</f>
        <v>78020</v>
      </c>
    </row>
    <row r="322" spans="2:6">
      <c r="B322" s="16"/>
      <c r="C322" s="6"/>
      <c r="D322" s="6"/>
      <c r="E322" s="6"/>
      <c r="F322" s="6"/>
    </row>
    <row r="323" spans="2:6">
      <c r="B323" s="16" t="s">
        <v>39</v>
      </c>
      <c r="C323" s="6"/>
      <c r="D323" s="6"/>
      <c r="E323" s="6"/>
      <c r="F323" s="6"/>
    </row>
    <row r="324" spans="2:6">
      <c r="B324" s="16"/>
      <c r="C324" s="2"/>
      <c r="D324" s="2" t="s">
        <v>40</v>
      </c>
      <c r="E324" s="6"/>
      <c r="F324" s="2" t="s">
        <v>41</v>
      </c>
    </row>
    <row r="325" spans="2:6">
      <c r="B325" s="16"/>
      <c r="C325" s="6"/>
      <c r="D325" s="6">
        <v>1</v>
      </c>
      <c r="E325" s="6"/>
      <c r="F325" s="18">
        <f>F321/D325</f>
        <v>78020</v>
      </c>
    </row>
    <row r="328" spans="2:6">
      <c r="B328" s="100" t="s">
        <v>85</v>
      </c>
      <c r="C328" s="101"/>
      <c r="D328" s="101"/>
      <c r="E328" s="101"/>
      <c r="F328" s="101"/>
    </row>
    <row r="329" spans="2:6">
      <c r="B329" s="3" t="s">
        <v>7</v>
      </c>
      <c r="C329" s="3"/>
      <c r="D329" s="3"/>
      <c r="E329" s="4"/>
      <c r="F329" s="5"/>
    </row>
    <row r="330" spans="2:6">
      <c r="B330" s="16" t="s">
        <v>8</v>
      </c>
      <c r="C330" s="3" t="s">
        <v>9</v>
      </c>
      <c r="D330" s="3" t="s">
        <v>10</v>
      </c>
      <c r="E330" s="3" t="s">
        <v>11</v>
      </c>
      <c r="F330" s="3" t="s">
        <v>12</v>
      </c>
    </row>
    <row r="331" spans="2:6">
      <c r="B331" s="16" t="s">
        <v>43</v>
      </c>
      <c r="C331" s="6" t="s">
        <v>14</v>
      </c>
      <c r="D331" s="7">
        <v>1100</v>
      </c>
      <c r="E331" s="51">
        <v>15</v>
      </c>
      <c r="F331" s="47">
        <f>+E331*D331</f>
        <v>16500</v>
      </c>
    </row>
    <row r="332" spans="2:6">
      <c r="B332" s="16" t="s">
        <v>74</v>
      </c>
      <c r="C332" s="6" t="s">
        <v>14</v>
      </c>
      <c r="D332" s="8">
        <v>3800</v>
      </c>
      <c r="E332" s="51">
        <v>3</v>
      </c>
      <c r="F332" s="47">
        <f t="shared" ref="F332:F340" si="8">+E332*D332</f>
        <v>11400</v>
      </c>
    </row>
    <row r="333" spans="2:6">
      <c r="B333" s="16" t="s">
        <v>75</v>
      </c>
      <c r="C333" s="6" t="s">
        <v>18</v>
      </c>
      <c r="D333" s="7">
        <v>1200</v>
      </c>
      <c r="E333" s="51">
        <v>3</v>
      </c>
      <c r="F333" s="47">
        <f t="shared" si="8"/>
        <v>3600</v>
      </c>
    </row>
    <row r="334" spans="2:6">
      <c r="B334" s="16" t="s">
        <v>77</v>
      </c>
      <c r="C334" s="6" t="s">
        <v>18</v>
      </c>
      <c r="D334" s="7">
        <v>2000</v>
      </c>
      <c r="E334" s="51">
        <v>1</v>
      </c>
      <c r="F334" s="47">
        <f t="shared" si="8"/>
        <v>2000</v>
      </c>
    </row>
    <row r="335" spans="2:6">
      <c r="B335" s="16" t="s">
        <v>78</v>
      </c>
      <c r="C335" s="6" t="s">
        <v>18</v>
      </c>
      <c r="D335" s="7">
        <v>800</v>
      </c>
      <c r="E335" s="51">
        <v>0.2</v>
      </c>
      <c r="F335" s="47">
        <f t="shared" si="8"/>
        <v>160</v>
      </c>
    </row>
    <row r="336" spans="2:6">
      <c r="B336" s="16" t="s">
        <v>76</v>
      </c>
      <c r="C336" s="6" t="s">
        <v>18</v>
      </c>
      <c r="D336" s="7">
        <v>1400</v>
      </c>
      <c r="E336" s="51">
        <v>1</v>
      </c>
      <c r="F336" s="47">
        <f t="shared" si="8"/>
        <v>1400</v>
      </c>
    </row>
    <row r="337" spans="2:6">
      <c r="B337" s="16" t="s">
        <v>22</v>
      </c>
      <c r="C337" s="6" t="s">
        <v>18</v>
      </c>
      <c r="D337" s="7">
        <v>15000</v>
      </c>
      <c r="E337" s="66">
        <v>0.05</v>
      </c>
      <c r="F337" s="47">
        <f t="shared" si="8"/>
        <v>750</v>
      </c>
    </row>
    <row r="338" spans="2:6">
      <c r="B338" s="16" t="s">
        <v>23</v>
      </c>
      <c r="C338" s="2" t="s">
        <v>2</v>
      </c>
      <c r="D338" s="11">
        <v>650</v>
      </c>
      <c r="E338" s="51">
        <v>3</v>
      </c>
      <c r="F338" s="47">
        <f t="shared" si="8"/>
        <v>1950</v>
      </c>
    </row>
    <row r="339" spans="2:6">
      <c r="B339" s="13" t="s">
        <v>234</v>
      </c>
      <c r="C339" s="2" t="s">
        <v>2</v>
      </c>
      <c r="D339" s="11">
        <v>5500</v>
      </c>
      <c r="E339" s="51">
        <v>1</v>
      </c>
      <c r="F339" s="47">
        <f t="shared" si="8"/>
        <v>5500</v>
      </c>
    </row>
    <row r="340" spans="2:6">
      <c r="B340" s="30" t="s">
        <v>80</v>
      </c>
      <c r="C340" s="30" t="s">
        <v>14</v>
      </c>
      <c r="D340" s="31">
        <v>4680</v>
      </c>
      <c r="E340" s="67">
        <v>4</v>
      </c>
      <c r="F340" s="47">
        <f t="shared" si="8"/>
        <v>18720</v>
      </c>
    </row>
    <row r="341" spans="2:6">
      <c r="B341" s="19" t="s">
        <v>81</v>
      </c>
      <c r="C341" s="19" t="s">
        <v>79</v>
      </c>
      <c r="D341" s="32">
        <v>3550</v>
      </c>
      <c r="E341" s="68">
        <v>1</v>
      </c>
      <c r="F341" s="69">
        <v>3547.2</v>
      </c>
    </row>
    <row r="342" spans="2:6">
      <c r="B342" s="19" t="s">
        <v>82</v>
      </c>
      <c r="C342" s="19" t="s">
        <v>79</v>
      </c>
      <c r="D342" s="32">
        <v>4280</v>
      </c>
      <c r="E342" s="68">
        <v>1</v>
      </c>
      <c r="F342" s="69">
        <v>4273.2</v>
      </c>
    </row>
    <row r="343" spans="2:6">
      <c r="B343" s="16" t="s">
        <v>24</v>
      </c>
      <c r="C343" s="3" t="s">
        <v>18</v>
      </c>
      <c r="D343" s="11">
        <v>1000</v>
      </c>
      <c r="E343" s="51">
        <v>0.5</v>
      </c>
      <c r="F343" s="47">
        <f>+E343*D343</f>
        <v>500</v>
      </c>
    </row>
    <row r="344" spans="2:6">
      <c r="B344" s="16"/>
      <c r="C344" s="6"/>
      <c r="D344" s="7"/>
      <c r="E344" s="3"/>
      <c r="F344" s="49">
        <f>SUM(F331:F343)</f>
        <v>70300.399999999994</v>
      </c>
    </row>
    <row r="345" spans="2:6">
      <c r="B345" s="16" t="s">
        <v>27</v>
      </c>
      <c r="C345" s="3"/>
      <c r="D345" s="3"/>
      <c r="E345" s="3"/>
      <c r="F345" s="11"/>
    </row>
    <row r="346" spans="2:6">
      <c r="B346" s="16"/>
      <c r="C346" s="3"/>
      <c r="D346" s="21"/>
      <c r="E346" s="3"/>
      <c r="F346" s="11"/>
    </row>
    <row r="347" spans="2:6">
      <c r="B347" s="16" t="s">
        <v>8</v>
      </c>
      <c r="C347" s="3" t="s">
        <v>9</v>
      </c>
      <c r="D347" s="3" t="s">
        <v>10</v>
      </c>
      <c r="E347" s="3" t="s">
        <v>11</v>
      </c>
      <c r="F347" s="3" t="s">
        <v>12</v>
      </c>
    </row>
    <row r="348" spans="2:6">
      <c r="B348" s="16" t="s">
        <v>28</v>
      </c>
      <c r="C348" s="3" t="s">
        <v>18</v>
      </c>
      <c r="D348" s="11">
        <v>23000</v>
      </c>
      <c r="E348" s="3">
        <v>1</v>
      </c>
      <c r="F348" s="14">
        <f>D348*E348</f>
        <v>23000</v>
      </c>
    </row>
    <row r="349" spans="2:6">
      <c r="B349" s="16" t="s">
        <v>61</v>
      </c>
      <c r="C349" s="3" t="s">
        <v>18</v>
      </c>
      <c r="D349" s="11">
        <f>F348*0.22</f>
        <v>5060</v>
      </c>
      <c r="E349" s="3">
        <v>1</v>
      </c>
      <c r="F349" s="14">
        <f>D349*E349</f>
        <v>5060</v>
      </c>
    </row>
    <row r="350" spans="2:6">
      <c r="B350" s="16" t="s">
        <v>29</v>
      </c>
      <c r="C350" s="3"/>
      <c r="D350" s="3"/>
      <c r="E350" s="6"/>
      <c r="F350" s="14">
        <f>SUM(F348:F349)</f>
        <v>28060</v>
      </c>
    </row>
    <row r="351" spans="2:6">
      <c r="B351" s="16"/>
      <c r="C351" s="3"/>
      <c r="D351" s="3"/>
      <c r="E351" s="3"/>
      <c r="F351" s="3"/>
    </row>
    <row r="352" spans="2:6">
      <c r="B352" s="16"/>
      <c r="C352" s="3"/>
      <c r="D352" s="3"/>
      <c r="E352" s="3"/>
      <c r="F352" s="3"/>
    </row>
    <row r="353" spans="2:6">
      <c r="B353" s="16" t="s">
        <v>30</v>
      </c>
      <c r="C353" s="3"/>
      <c r="D353" s="3"/>
      <c r="E353" s="3"/>
      <c r="F353" s="14"/>
    </row>
    <row r="354" spans="2:6">
      <c r="B354" s="16" t="s">
        <v>8</v>
      </c>
      <c r="C354" s="3" t="s">
        <v>9</v>
      </c>
      <c r="D354" s="3" t="s">
        <v>10</v>
      </c>
      <c r="E354" s="3" t="s">
        <v>11</v>
      </c>
      <c r="F354" s="3" t="s">
        <v>12</v>
      </c>
    </row>
    <row r="355" spans="2:6">
      <c r="B355" s="16" t="s">
        <v>31</v>
      </c>
      <c r="C355" s="3" t="s">
        <v>32</v>
      </c>
      <c r="D355" s="11">
        <v>2000</v>
      </c>
      <c r="E355" s="3">
        <v>2</v>
      </c>
      <c r="F355" s="14">
        <f>D355*E355</f>
        <v>4000</v>
      </c>
    </row>
    <row r="356" spans="2:6">
      <c r="B356" s="16" t="s">
        <v>33</v>
      </c>
      <c r="C356" s="3" t="s">
        <v>32</v>
      </c>
      <c r="D356" s="11">
        <v>200</v>
      </c>
      <c r="E356" s="3">
        <v>1</v>
      </c>
      <c r="F356" s="14">
        <f>D356*E356</f>
        <v>200</v>
      </c>
    </row>
    <row r="357" spans="2:6">
      <c r="B357" s="16" t="s">
        <v>34</v>
      </c>
      <c r="C357" s="3"/>
      <c r="D357" s="3"/>
      <c r="E357" s="3"/>
      <c r="F357" s="14">
        <f>SUM(F355:F356)</f>
        <v>4200</v>
      </c>
    </row>
    <row r="358" spans="2:6">
      <c r="B358" s="16"/>
      <c r="C358" s="3"/>
      <c r="D358" s="3"/>
      <c r="E358" s="3"/>
      <c r="F358" s="6"/>
    </row>
    <row r="359" spans="2:6">
      <c r="B359" s="16" t="s">
        <v>35</v>
      </c>
      <c r="C359" s="3"/>
      <c r="D359" s="3"/>
      <c r="E359" s="3"/>
      <c r="F359" s="11"/>
    </row>
    <row r="360" spans="2:6">
      <c r="B360" s="16" t="s">
        <v>8</v>
      </c>
      <c r="C360" s="3" t="s">
        <v>9</v>
      </c>
      <c r="D360" s="3" t="s">
        <v>10</v>
      </c>
      <c r="E360" s="3" t="s">
        <v>11</v>
      </c>
      <c r="F360" s="3" t="s">
        <v>12</v>
      </c>
    </row>
    <row r="361" spans="2:6">
      <c r="B361" s="16" t="s">
        <v>36</v>
      </c>
      <c r="C361" s="3" t="s">
        <v>32</v>
      </c>
      <c r="D361" s="11">
        <v>1000</v>
      </c>
      <c r="E361" s="6">
        <v>2</v>
      </c>
      <c r="F361" s="15">
        <f>D361*E361</f>
        <v>2000</v>
      </c>
    </row>
    <row r="362" spans="2:6">
      <c r="B362" s="16" t="s">
        <v>37</v>
      </c>
      <c r="C362" s="3"/>
      <c r="D362" s="3"/>
      <c r="E362" s="6"/>
      <c r="F362" s="14">
        <f>SUM(F361)</f>
        <v>2000</v>
      </c>
    </row>
    <row r="363" spans="2:6">
      <c r="B363" s="16"/>
      <c r="C363" s="3"/>
      <c r="D363" s="3"/>
      <c r="E363" s="6"/>
      <c r="F363" s="6"/>
    </row>
    <row r="364" spans="2:6" ht="31.5">
      <c r="B364" s="16" t="s">
        <v>38</v>
      </c>
      <c r="C364" s="3"/>
      <c r="D364" s="3"/>
      <c r="E364" s="6"/>
      <c r="F364" s="17">
        <f>F362+F357+F350+F344</f>
        <v>104560.4</v>
      </c>
    </row>
    <row r="365" spans="2:6">
      <c r="B365" s="16"/>
      <c r="C365" s="6"/>
      <c r="D365" s="6"/>
      <c r="E365" s="6"/>
      <c r="F365" s="6"/>
    </row>
    <row r="366" spans="2:6">
      <c r="B366" s="16" t="s">
        <v>39</v>
      </c>
      <c r="C366" s="6"/>
      <c r="D366" s="6"/>
      <c r="E366" s="6"/>
      <c r="F366" s="6"/>
    </row>
    <row r="367" spans="2:6">
      <c r="B367" s="16"/>
      <c r="C367" s="2"/>
      <c r="D367" s="2" t="s">
        <v>40</v>
      </c>
      <c r="E367" s="6"/>
      <c r="F367" s="2" t="s">
        <v>41</v>
      </c>
    </row>
    <row r="368" spans="2:6">
      <c r="B368" s="16"/>
      <c r="C368" s="6"/>
      <c r="D368" s="6">
        <v>1</v>
      </c>
      <c r="E368" s="6"/>
      <c r="F368" s="18">
        <f>F364/D368</f>
        <v>104560.4</v>
      </c>
    </row>
    <row r="369" spans="2:6">
      <c r="B369" s="34"/>
      <c r="C369" s="35"/>
      <c r="D369" s="35"/>
      <c r="E369" s="35"/>
      <c r="F369" s="36"/>
    </row>
    <row r="370" spans="2:6">
      <c r="B370" s="34"/>
      <c r="C370" s="35"/>
      <c r="D370" s="35"/>
      <c r="E370" s="35"/>
      <c r="F370" s="36"/>
    </row>
    <row r="371" spans="2:6">
      <c r="B371" s="107" t="s">
        <v>99</v>
      </c>
      <c r="C371" s="108"/>
      <c r="D371" s="108"/>
      <c r="E371" s="108"/>
      <c r="F371" s="108"/>
    </row>
    <row r="372" spans="2:6">
      <c r="B372" s="3" t="s">
        <v>7</v>
      </c>
      <c r="C372" s="3"/>
      <c r="D372" s="3"/>
      <c r="E372" s="4"/>
      <c r="F372" s="5"/>
    </row>
    <row r="373" spans="2:6">
      <c r="B373" s="16" t="s">
        <v>8</v>
      </c>
      <c r="C373" s="3" t="s">
        <v>9</v>
      </c>
      <c r="D373" s="3" t="s">
        <v>10</v>
      </c>
      <c r="E373" s="3" t="s">
        <v>11</v>
      </c>
      <c r="F373" s="3" t="s">
        <v>12</v>
      </c>
    </row>
    <row r="374" spans="2:6">
      <c r="B374" s="29" t="s">
        <v>100</v>
      </c>
      <c r="C374" s="3" t="s">
        <v>18</v>
      </c>
      <c r="D374" s="11">
        <v>30000</v>
      </c>
      <c r="E374" s="3">
        <v>1</v>
      </c>
      <c r="F374" s="11">
        <f>D374*E374</f>
        <v>30000</v>
      </c>
    </row>
    <row r="375" spans="2:6">
      <c r="B375" s="29" t="s">
        <v>101</v>
      </c>
      <c r="C375" s="3" t="s">
        <v>18</v>
      </c>
      <c r="D375" s="11">
        <v>380</v>
      </c>
      <c r="E375" s="3">
        <v>4</v>
      </c>
      <c r="F375" s="11">
        <f>D375*E375</f>
        <v>1520</v>
      </c>
    </row>
    <row r="376" spans="2:6">
      <c r="B376" s="16" t="s">
        <v>15</v>
      </c>
      <c r="C376" s="6" t="s">
        <v>14</v>
      </c>
      <c r="D376" s="8">
        <v>740</v>
      </c>
      <c r="E376" s="4">
        <v>3</v>
      </c>
      <c r="F376" s="5">
        <f>+E376*D376</f>
        <v>2220</v>
      </c>
    </row>
    <row r="377" spans="2:6">
      <c r="B377" s="2" t="s">
        <v>17</v>
      </c>
      <c r="C377" s="6" t="s">
        <v>18</v>
      </c>
      <c r="D377" s="7">
        <v>170</v>
      </c>
      <c r="E377" s="4">
        <v>3</v>
      </c>
      <c r="F377" s="5">
        <f>+E377*D377</f>
        <v>510</v>
      </c>
    </row>
    <row r="378" spans="2:6">
      <c r="B378" s="30" t="s">
        <v>102</v>
      </c>
      <c r="C378" s="30" t="s">
        <v>18</v>
      </c>
      <c r="D378" s="31">
        <v>100000</v>
      </c>
      <c r="E378" s="30">
        <v>1</v>
      </c>
      <c r="F378" s="5">
        <f>+E378*D378</f>
        <v>100000</v>
      </c>
    </row>
    <row r="379" spans="2:6">
      <c r="B379" s="16" t="s">
        <v>24</v>
      </c>
      <c r="C379" s="3" t="s">
        <v>18</v>
      </c>
      <c r="D379" s="11">
        <v>1000</v>
      </c>
      <c r="E379" s="3">
        <v>0.5</v>
      </c>
      <c r="F379" s="37">
        <f>+E379*D379</f>
        <v>500</v>
      </c>
    </row>
    <row r="380" spans="2:6">
      <c r="B380" s="16"/>
      <c r="C380" s="6"/>
      <c r="D380" s="7"/>
      <c r="E380" s="3"/>
      <c r="F380" s="11">
        <f>SUM(F374:F379)</f>
        <v>134750</v>
      </c>
    </row>
    <row r="381" spans="2:6">
      <c r="B381" s="16" t="s">
        <v>27</v>
      </c>
      <c r="C381" s="3"/>
      <c r="D381" s="3"/>
      <c r="E381" s="3"/>
      <c r="F381" s="11"/>
    </row>
    <row r="382" spans="2:6">
      <c r="B382" s="16"/>
      <c r="C382" s="3"/>
      <c r="D382" s="21"/>
      <c r="E382" s="3"/>
      <c r="F382" s="11"/>
    </row>
    <row r="383" spans="2:6">
      <c r="B383" s="16" t="s">
        <v>8</v>
      </c>
      <c r="C383" s="3" t="s">
        <v>9</v>
      </c>
      <c r="D383" s="3" t="s">
        <v>10</v>
      </c>
      <c r="E383" s="3" t="s">
        <v>11</v>
      </c>
      <c r="F383" s="3" t="s">
        <v>12</v>
      </c>
    </row>
    <row r="384" spans="2:6">
      <c r="B384" s="16" t="s">
        <v>28</v>
      </c>
      <c r="C384" s="3" t="s">
        <v>18</v>
      </c>
      <c r="D384" s="11">
        <v>15000</v>
      </c>
      <c r="E384" s="3">
        <v>1</v>
      </c>
      <c r="F384" s="14">
        <f>D384*E384</f>
        <v>15000</v>
      </c>
    </row>
    <row r="385" spans="2:6">
      <c r="B385" s="16" t="s">
        <v>61</v>
      </c>
      <c r="C385" s="3" t="s">
        <v>18</v>
      </c>
      <c r="D385" s="11">
        <f>F384*0.22</f>
        <v>3300</v>
      </c>
      <c r="E385" s="3">
        <v>1</v>
      </c>
      <c r="F385" s="14">
        <f>D385*E385</f>
        <v>3300</v>
      </c>
    </row>
    <row r="386" spans="2:6">
      <c r="B386" s="16" t="s">
        <v>29</v>
      </c>
      <c r="C386" s="3"/>
      <c r="D386" s="3"/>
      <c r="E386" s="6"/>
      <c r="F386" s="14">
        <f>SUM(F384:F385)</f>
        <v>18300</v>
      </c>
    </row>
    <row r="387" spans="2:6">
      <c r="B387" s="16"/>
      <c r="C387" s="3"/>
      <c r="D387" s="3"/>
      <c r="E387" s="3"/>
      <c r="F387" s="3"/>
    </row>
    <row r="388" spans="2:6">
      <c r="B388" s="16"/>
      <c r="C388" s="3"/>
      <c r="D388" s="3"/>
      <c r="E388" s="3"/>
      <c r="F388" s="3"/>
    </row>
    <row r="389" spans="2:6">
      <c r="B389" s="16" t="s">
        <v>30</v>
      </c>
      <c r="C389" s="3"/>
      <c r="D389" s="3"/>
      <c r="E389" s="3"/>
      <c r="F389" s="14"/>
    </row>
    <row r="390" spans="2:6">
      <c r="B390" s="16" t="s">
        <v>8</v>
      </c>
      <c r="C390" s="3" t="s">
        <v>9</v>
      </c>
      <c r="D390" s="3" t="s">
        <v>10</v>
      </c>
      <c r="E390" s="3" t="s">
        <v>11</v>
      </c>
      <c r="F390" s="3" t="s">
        <v>12</v>
      </c>
    </row>
    <row r="391" spans="2:6">
      <c r="B391" s="16" t="s">
        <v>31</v>
      </c>
      <c r="C391" s="3" t="s">
        <v>32</v>
      </c>
      <c r="D391" s="11">
        <v>2000</v>
      </c>
      <c r="E391" s="3">
        <v>1</v>
      </c>
      <c r="F391" s="14">
        <f>D391*E391</f>
        <v>2000</v>
      </c>
    </row>
    <row r="392" spans="2:6">
      <c r="B392" s="16" t="s">
        <v>33</v>
      </c>
      <c r="C392" s="3" t="s">
        <v>32</v>
      </c>
      <c r="D392" s="11">
        <v>200</v>
      </c>
      <c r="E392" s="3">
        <v>1</v>
      </c>
      <c r="F392" s="14">
        <f>D392*E392</f>
        <v>200</v>
      </c>
    </row>
    <row r="393" spans="2:6">
      <c r="B393" s="16" t="s">
        <v>34</v>
      </c>
      <c r="C393" s="3"/>
      <c r="D393" s="3"/>
      <c r="E393" s="3"/>
      <c r="F393" s="14">
        <f>SUM(F391:F392)</f>
        <v>2200</v>
      </c>
    </row>
    <row r="394" spans="2:6">
      <c r="B394" s="16"/>
      <c r="C394" s="3"/>
      <c r="D394" s="3"/>
      <c r="E394" s="3"/>
      <c r="F394" s="6"/>
    </row>
    <row r="395" spans="2:6">
      <c r="B395" s="16" t="s">
        <v>35</v>
      </c>
      <c r="C395" s="3"/>
      <c r="D395" s="3"/>
      <c r="E395" s="3"/>
      <c r="F395" s="11"/>
    </row>
    <row r="396" spans="2:6">
      <c r="B396" s="16" t="s">
        <v>8</v>
      </c>
      <c r="C396" s="3" t="s">
        <v>9</v>
      </c>
      <c r="D396" s="3" t="s">
        <v>10</v>
      </c>
      <c r="E396" s="3" t="s">
        <v>11</v>
      </c>
      <c r="F396" s="3" t="s">
        <v>12</v>
      </c>
    </row>
    <row r="397" spans="2:6">
      <c r="B397" s="16" t="s">
        <v>36</v>
      </c>
      <c r="C397" s="3" t="s">
        <v>32</v>
      </c>
      <c r="D397" s="11">
        <v>1000</v>
      </c>
      <c r="E397" s="6">
        <v>2</v>
      </c>
      <c r="F397" s="15">
        <f>D397*E397</f>
        <v>2000</v>
      </c>
    </row>
    <row r="398" spans="2:6">
      <c r="B398" s="16" t="s">
        <v>37</v>
      </c>
      <c r="C398" s="3"/>
      <c r="D398" s="3"/>
      <c r="E398" s="6"/>
      <c r="F398" s="14">
        <f>SUM(F397)</f>
        <v>2000</v>
      </c>
    </row>
    <row r="399" spans="2:6">
      <c r="B399" s="16"/>
      <c r="C399" s="3"/>
      <c r="D399" s="3"/>
      <c r="E399" s="6"/>
      <c r="F399" s="6"/>
    </row>
    <row r="400" spans="2:6" ht="31.5">
      <c r="B400" s="16" t="s">
        <v>38</v>
      </c>
      <c r="C400" s="3"/>
      <c r="D400" s="3"/>
      <c r="E400" s="6"/>
      <c r="F400" s="17">
        <f>F398+F393+F386+F380</f>
        <v>157250</v>
      </c>
    </row>
    <row r="401" spans="2:6">
      <c r="B401" s="16"/>
      <c r="C401" s="6"/>
      <c r="D401" s="6"/>
      <c r="E401" s="6"/>
      <c r="F401" s="6"/>
    </row>
    <row r="402" spans="2:6">
      <c r="B402" s="16" t="s">
        <v>39</v>
      </c>
      <c r="C402" s="6"/>
      <c r="D402" s="6"/>
      <c r="E402" s="6"/>
      <c r="F402" s="6"/>
    </row>
    <row r="403" spans="2:6">
      <c r="B403" s="16"/>
      <c r="C403" s="2"/>
      <c r="D403" s="2" t="s">
        <v>40</v>
      </c>
      <c r="E403" s="6"/>
      <c r="F403" s="2" t="s">
        <v>41</v>
      </c>
    </row>
    <row r="404" spans="2:6">
      <c r="B404" s="16"/>
      <c r="C404" s="6"/>
      <c r="D404" s="6">
        <v>1</v>
      </c>
      <c r="E404" s="6"/>
      <c r="F404" s="18">
        <f>F400/D404</f>
        <v>157250</v>
      </c>
    </row>
    <row r="405" spans="2:6">
      <c r="B405" s="34"/>
      <c r="C405" s="35"/>
      <c r="D405" s="35"/>
      <c r="E405" s="35"/>
      <c r="F405" s="38"/>
    </row>
    <row r="406" spans="2:6">
      <c r="B406" s="34"/>
      <c r="C406" s="35"/>
      <c r="D406" s="35"/>
      <c r="E406" s="35"/>
      <c r="F406" s="38"/>
    </row>
    <row r="407" spans="2:6">
      <c r="B407" s="107" t="s">
        <v>86</v>
      </c>
      <c r="C407" s="108"/>
      <c r="D407" s="108"/>
      <c r="E407" s="108"/>
      <c r="F407" s="108"/>
    </row>
    <row r="408" spans="2:6">
      <c r="B408" s="3" t="s">
        <v>7</v>
      </c>
      <c r="C408" s="3"/>
      <c r="D408" s="3"/>
      <c r="E408" s="4"/>
      <c r="F408" s="5"/>
    </row>
    <row r="409" spans="2:6">
      <c r="B409" s="16" t="s">
        <v>8</v>
      </c>
      <c r="C409" s="3" t="s">
        <v>9</v>
      </c>
      <c r="D409" s="3" t="s">
        <v>10</v>
      </c>
      <c r="E409" s="3" t="s">
        <v>11</v>
      </c>
      <c r="F409" s="3" t="s">
        <v>12</v>
      </c>
    </row>
    <row r="410" spans="2:6">
      <c r="B410" s="16" t="s">
        <v>23</v>
      </c>
      <c r="C410" s="2" t="s">
        <v>2</v>
      </c>
      <c r="D410" s="11">
        <v>650</v>
      </c>
      <c r="E410" s="3">
        <v>3</v>
      </c>
      <c r="F410" s="5">
        <f>+E410*D410</f>
        <v>1950</v>
      </c>
    </row>
    <row r="411" spans="2:6">
      <c r="B411" s="16" t="s">
        <v>24</v>
      </c>
      <c r="C411" s="3" t="s">
        <v>18</v>
      </c>
      <c r="D411" s="11">
        <v>1000</v>
      </c>
      <c r="E411" s="3">
        <v>2</v>
      </c>
      <c r="F411" s="5">
        <f>+E411*D411</f>
        <v>2000</v>
      </c>
    </row>
    <row r="412" spans="2:6">
      <c r="B412" s="16"/>
      <c r="C412" s="6"/>
      <c r="D412" s="7"/>
      <c r="E412" s="3"/>
      <c r="F412" s="11">
        <f>SUM(F410:F411)</f>
        <v>3950</v>
      </c>
    </row>
    <row r="413" spans="2:6">
      <c r="B413" s="16" t="s">
        <v>27</v>
      </c>
      <c r="C413" s="3"/>
      <c r="D413" s="3"/>
      <c r="E413" s="3"/>
      <c r="F413" s="11"/>
    </row>
    <row r="414" spans="2:6">
      <c r="B414" s="16"/>
      <c r="C414" s="3"/>
      <c r="D414" s="21"/>
      <c r="E414" s="3"/>
      <c r="F414" s="11"/>
    </row>
    <row r="415" spans="2:6">
      <c r="B415" s="16" t="s">
        <v>8</v>
      </c>
      <c r="C415" s="3" t="s">
        <v>9</v>
      </c>
      <c r="D415" s="3" t="s">
        <v>10</v>
      </c>
      <c r="E415" s="3" t="s">
        <v>11</v>
      </c>
      <c r="F415" s="3" t="s">
        <v>12</v>
      </c>
    </row>
    <row r="416" spans="2:6">
      <c r="B416" s="16" t="s">
        <v>28</v>
      </c>
      <c r="C416" s="3" t="s">
        <v>18</v>
      </c>
      <c r="D416" s="11">
        <v>18000</v>
      </c>
      <c r="E416" s="3">
        <v>1</v>
      </c>
      <c r="F416" s="14">
        <f>D416*E416</f>
        <v>18000</v>
      </c>
    </row>
    <row r="417" spans="2:6">
      <c r="B417" s="16" t="s">
        <v>61</v>
      </c>
      <c r="C417" s="3" t="s">
        <v>18</v>
      </c>
      <c r="D417" s="11">
        <f>F416*0.22</f>
        <v>3960</v>
      </c>
      <c r="E417" s="3">
        <v>1</v>
      </c>
      <c r="F417" s="14">
        <f>D417*E417</f>
        <v>3960</v>
      </c>
    </row>
    <row r="418" spans="2:6">
      <c r="B418" s="16" t="s">
        <v>29</v>
      </c>
      <c r="C418" s="3"/>
      <c r="D418" s="3"/>
      <c r="E418" s="6"/>
      <c r="F418" s="14">
        <f>SUM(F416:F417)</f>
        <v>21960</v>
      </c>
    </row>
    <row r="419" spans="2:6">
      <c r="B419" s="16"/>
      <c r="C419" s="3"/>
      <c r="D419" s="3"/>
      <c r="E419" s="3"/>
      <c r="F419" s="3"/>
    </row>
    <row r="420" spans="2:6">
      <c r="B420" s="16"/>
      <c r="C420" s="3"/>
      <c r="D420" s="3"/>
      <c r="E420" s="3"/>
      <c r="F420" s="3"/>
    </row>
    <row r="421" spans="2:6">
      <c r="B421" s="16" t="s">
        <v>30</v>
      </c>
      <c r="C421" s="3"/>
      <c r="D421" s="3"/>
      <c r="E421" s="3"/>
      <c r="F421" s="14"/>
    </row>
    <row r="422" spans="2:6">
      <c r="B422" s="16" t="s">
        <v>8</v>
      </c>
      <c r="C422" s="3" t="s">
        <v>9</v>
      </c>
      <c r="D422" s="3" t="s">
        <v>10</v>
      </c>
      <c r="E422" s="3" t="s">
        <v>11</v>
      </c>
      <c r="F422" s="3" t="s">
        <v>12</v>
      </c>
    </row>
    <row r="423" spans="2:6">
      <c r="B423" s="16" t="s">
        <v>31</v>
      </c>
      <c r="C423" s="3" t="s">
        <v>32</v>
      </c>
      <c r="D423" s="11">
        <v>2000</v>
      </c>
      <c r="E423" s="3">
        <v>1</v>
      </c>
      <c r="F423" s="14">
        <f>D423*E423</f>
        <v>2000</v>
      </c>
    </row>
    <row r="424" spans="2:6">
      <c r="B424" s="16" t="s">
        <v>33</v>
      </c>
      <c r="C424" s="3" t="s">
        <v>32</v>
      </c>
      <c r="D424" s="11">
        <v>200</v>
      </c>
      <c r="E424" s="3">
        <v>1</v>
      </c>
      <c r="F424" s="14">
        <f>D424*E424</f>
        <v>200</v>
      </c>
    </row>
    <row r="425" spans="2:6">
      <c r="B425" s="16" t="s">
        <v>34</v>
      </c>
      <c r="C425" s="3"/>
      <c r="D425" s="3"/>
      <c r="E425" s="3"/>
      <c r="F425" s="14">
        <f>SUM(F423:F424)</f>
        <v>2200</v>
      </c>
    </row>
    <row r="426" spans="2:6">
      <c r="B426" s="16"/>
      <c r="C426" s="3"/>
      <c r="D426" s="3"/>
      <c r="E426" s="3"/>
      <c r="F426" s="6"/>
    </row>
    <row r="427" spans="2:6">
      <c r="B427" s="16" t="s">
        <v>35</v>
      </c>
      <c r="C427" s="3"/>
      <c r="D427" s="3"/>
      <c r="E427" s="3"/>
      <c r="F427" s="11"/>
    </row>
    <row r="428" spans="2:6">
      <c r="B428" s="16" t="s">
        <v>8</v>
      </c>
      <c r="C428" s="3" t="s">
        <v>9</v>
      </c>
      <c r="D428" s="3" t="s">
        <v>10</v>
      </c>
      <c r="E428" s="3" t="s">
        <v>11</v>
      </c>
      <c r="F428" s="3" t="s">
        <v>12</v>
      </c>
    </row>
    <row r="429" spans="2:6">
      <c r="B429" s="16" t="s">
        <v>36</v>
      </c>
      <c r="C429" s="3" t="s">
        <v>32</v>
      </c>
      <c r="D429" s="11">
        <v>1000</v>
      </c>
      <c r="E429" s="6">
        <v>2</v>
      </c>
      <c r="F429" s="15">
        <f>D429*E429</f>
        <v>2000</v>
      </c>
    </row>
    <row r="430" spans="2:6">
      <c r="B430" s="16" t="s">
        <v>37</v>
      </c>
      <c r="C430" s="3"/>
      <c r="D430" s="3"/>
      <c r="E430" s="6"/>
      <c r="F430" s="14">
        <f>SUM(F429)</f>
        <v>2000</v>
      </c>
    </row>
    <row r="431" spans="2:6">
      <c r="B431" s="16"/>
      <c r="C431" s="3"/>
      <c r="D431" s="3"/>
      <c r="E431" s="6"/>
      <c r="F431" s="6"/>
    </row>
    <row r="432" spans="2:6" ht="31.5">
      <c r="B432" s="16" t="s">
        <v>38</v>
      </c>
      <c r="C432" s="3"/>
      <c r="D432" s="3"/>
      <c r="E432" s="6"/>
      <c r="F432" s="17">
        <f>F430+F425+F418+F412</f>
        <v>30110</v>
      </c>
    </row>
    <row r="433" spans="2:6">
      <c r="B433" s="16"/>
      <c r="C433" s="6"/>
      <c r="D433" s="6"/>
      <c r="E433" s="6"/>
      <c r="F433" s="6"/>
    </row>
    <row r="434" spans="2:6">
      <c r="B434" s="16" t="s">
        <v>39</v>
      </c>
      <c r="C434" s="6"/>
      <c r="D434" s="6"/>
      <c r="E434" s="6"/>
      <c r="F434" s="6"/>
    </row>
    <row r="435" spans="2:6">
      <c r="B435" s="16"/>
      <c r="C435" s="2"/>
      <c r="D435" s="2" t="s">
        <v>40</v>
      </c>
      <c r="E435" s="6"/>
      <c r="F435" s="2" t="s">
        <v>41</v>
      </c>
    </row>
    <row r="436" spans="2:6">
      <c r="B436" s="16"/>
      <c r="C436" s="6"/>
      <c r="D436" s="6">
        <v>1</v>
      </c>
      <c r="E436" s="6"/>
      <c r="F436" s="18">
        <f>F432/D436</f>
        <v>30110</v>
      </c>
    </row>
    <row r="439" spans="2:6">
      <c r="B439" s="107" t="s">
        <v>87</v>
      </c>
      <c r="C439" s="108"/>
      <c r="D439" s="108"/>
      <c r="E439" s="108"/>
      <c r="F439" s="108"/>
    </row>
    <row r="440" spans="2:6">
      <c r="B440" s="3" t="s">
        <v>7</v>
      </c>
      <c r="C440" s="3"/>
      <c r="D440" s="3"/>
      <c r="E440" s="4"/>
      <c r="F440" s="5"/>
    </row>
    <row r="441" spans="2:6">
      <c r="B441" s="16" t="s">
        <v>8</v>
      </c>
      <c r="C441" s="3" t="s">
        <v>9</v>
      </c>
      <c r="D441" s="3" t="s">
        <v>10</v>
      </c>
      <c r="E441" s="3" t="s">
        <v>11</v>
      </c>
      <c r="F441" s="3" t="s">
        <v>12</v>
      </c>
    </row>
    <row r="442" spans="2:6">
      <c r="B442" s="16" t="s">
        <v>23</v>
      </c>
      <c r="C442" s="2" t="s">
        <v>2</v>
      </c>
      <c r="D442" s="11">
        <v>650</v>
      </c>
      <c r="E442" s="3">
        <v>3</v>
      </c>
      <c r="F442" s="5">
        <f>+E442*D442</f>
        <v>1950</v>
      </c>
    </row>
    <row r="443" spans="2:6">
      <c r="B443" s="16" t="s">
        <v>24</v>
      </c>
      <c r="C443" s="3" t="s">
        <v>18</v>
      </c>
      <c r="D443" s="11">
        <v>1000</v>
      </c>
      <c r="E443" s="3">
        <v>1</v>
      </c>
      <c r="F443" s="5">
        <f>+E443*D443</f>
        <v>1000</v>
      </c>
    </row>
    <row r="444" spans="2:6">
      <c r="B444" s="16"/>
      <c r="C444" s="6"/>
      <c r="D444" s="7"/>
      <c r="E444" s="3"/>
      <c r="F444" s="11">
        <f>SUM(F442:F443)</f>
        <v>2950</v>
      </c>
    </row>
    <row r="445" spans="2:6">
      <c r="B445" s="16" t="s">
        <v>27</v>
      </c>
      <c r="C445" s="3"/>
      <c r="D445" s="3"/>
      <c r="E445" s="3"/>
      <c r="F445" s="11"/>
    </row>
    <row r="446" spans="2:6">
      <c r="B446" s="16"/>
      <c r="C446" s="3"/>
      <c r="D446" s="21"/>
      <c r="E446" s="3"/>
      <c r="F446" s="11"/>
    </row>
    <row r="447" spans="2:6">
      <c r="B447" s="16" t="s">
        <v>8</v>
      </c>
      <c r="C447" s="3" t="s">
        <v>9</v>
      </c>
      <c r="D447" s="3" t="s">
        <v>10</v>
      </c>
      <c r="E447" s="3" t="s">
        <v>11</v>
      </c>
      <c r="F447" s="3" t="s">
        <v>12</v>
      </c>
    </row>
    <row r="448" spans="2:6">
      <c r="B448" s="16" t="s">
        <v>28</v>
      </c>
      <c r="C448" s="3" t="s">
        <v>18</v>
      </c>
      <c r="D448" s="11">
        <v>18000</v>
      </c>
      <c r="E448" s="3">
        <v>1</v>
      </c>
      <c r="F448" s="14">
        <f>D448*E448</f>
        <v>18000</v>
      </c>
    </row>
    <row r="449" spans="2:6">
      <c r="B449" s="16" t="s">
        <v>61</v>
      </c>
      <c r="C449" s="3" t="s">
        <v>18</v>
      </c>
      <c r="D449" s="11">
        <f>F448*0.22</f>
        <v>3960</v>
      </c>
      <c r="E449" s="3">
        <v>1</v>
      </c>
      <c r="F449" s="14">
        <f>D449*E449</f>
        <v>3960</v>
      </c>
    </row>
    <row r="450" spans="2:6">
      <c r="B450" s="16" t="s">
        <v>29</v>
      </c>
      <c r="C450" s="3"/>
      <c r="D450" s="3"/>
      <c r="E450" s="6"/>
      <c r="F450" s="14">
        <f>SUM(F448:F449)</f>
        <v>21960</v>
      </c>
    </row>
    <row r="451" spans="2:6">
      <c r="B451" s="16"/>
      <c r="C451" s="3"/>
      <c r="D451" s="3"/>
      <c r="E451" s="3"/>
      <c r="F451" s="3"/>
    </row>
    <row r="452" spans="2:6">
      <c r="B452" s="16"/>
      <c r="C452" s="3"/>
      <c r="D452" s="3"/>
      <c r="E452" s="3"/>
      <c r="F452" s="3"/>
    </row>
    <row r="453" spans="2:6">
      <c r="B453" s="16" t="s">
        <v>30</v>
      </c>
      <c r="C453" s="3"/>
      <c r="D453" s="3"/>
      <c r="E453" s="3"/>
      <c r="F453" s="14"/>
    </row>
    <row r="454" spans="2:6">
      <c r="B454" s="16" t="s">
        <v>8</v>
      </c>
      <c r="C454" s="3" t="s">
        <v>9</v>
      </c>
      <c r="D454" s="3" t="s">
        <v>10</v>
      </c>
      <c r="E454" s="3" t="s">
        <v>11</v>
      </c>
      <c r="F454" s="3" t="s">
        <v>12</v>
      </c>
    </row>
    <row r="455" spans="2:6">
      <c r="B455" s="16" t="s">
        <v>31</v>
      </c>
      <c r="C455" s="3" t="s">
        <v>32</v>
      </c>
      <c r="D455" s="11">
        <v>2000</v>
      </c>
      <c r="E455" s="3">
        <v>1</v>
      </c>
      <c r="F455" s="14">
        <f>D455*E455</f>
        <v>2000</v>
      </c>
    </row>
    <row r="456" spans="2:6">
      <c r="B456" s="16" t="s">
        <v>33</v>
      </c>
      <c r="C456" s="3" t="s">
        <v>32</v>
      </c>
      <c r="D456" s="11">
        <v>200</v>
      </c>
      <c r="E456" s="3">
        <v>1</v>
      </c>
      <c r="F456" s="14">
        <f>D456*E456</f>
        <v>200</v>
      </c>
    </row>
    <row r="457" spans="2:6">
      <c r="B457" s="16" t="s">
        <v>34</v>
      </c>
      <c r="C457" s="3"/>
      <c r="D457" s="3"/>
      <c r="E457" s="3"/>
      <c r="F457" s="14">
        <f>SUM(F455:F456)</f>
        <v>2200</v>
      </c>
    </row>
    <row r="458" spans="2:6">
      <c r="B458" s="16"/>
      <c r="C458" s="3"/>
      <c r="D458" s="3"/>
      <c r="E458" s="3"/>
      <c r="F458" s="6"/>
    </row>
    <row r="459" spans="2:6">
      <c r="B459" s="16" t="s">
        <v>35</v>
      </c>
      <c r="C459" s="3"/>
      <c r="D459" s="3"/>
      <c r="E459" s="3"/>
      <c r="F459" s="11"/>
    </row>
    <row r="460" spans="2:6">
      <c r="B460" s="16" t="s">
        <v>8</v>
      </c>
      <c r="C460" s="3" t="s">
        <v>9</v>
      </c>
      <c r="D460" s="3" t="s">
        <v>10</v>
      </c>
      <c r="E460" s="3" t="s">
        <v>11</v>
      </c>
      <c r="F460" s="3" t="s">
        <v>12</v>
      </c>
    </row>
    <row r="461" spans="2:6">
      <c r="B461" s="16" t="s">
        <v>36</v>
      </c>
      <c r="C461" s="3" t="s">
        <v>32</v>
      </c>
      <c r="D461" s="11">
        <v>1000</v>
      </c>
      <c r="E461" s="6">
        <v>2</v>
      </c>
      <c r="F461" s="15">
        <f>D461*E461</f>
        <v>2000</v>
      </c>
    </row>
    <row r="462" spans="2:6">
      <c r="B462" s="16" t="s">
        <v>37</v>
      </c>
      <c r="C462" s="3"/>
      <c r="D462" s="3"/>
      <c r="E462" s="6"/>
      <c r="F462" s="14">
        <f>SUM(F461)</f>
        <v>2000</v>
      </c>
    </row>
    <row r="463" spans="2:6">
      <c r="B463" s="16"/>
      <c r="C463" s="3"/>
      <c r="D463" s="3"/>
      <c r="E463" s="6"/>
      <c r="F463" s="6"/>
    </row>
    <row r="464" spans="2:6" ht="31.5">
      <c r="B464" s="16" t="s">
        <v>38</v>
      </c>
      <c r="C464" s="3"/>
      <c r="D464" s="3"/>
      <c r="E464" s="6"/>
      <c r="F464" s="17">
        <f>F462+F457+F450+F444</f>
        <v>29110</v>
      </c>
    </row>
    <row r="465" spans="2:6">
      <c r="B465" s="16"/>
      <c r="C465" s="6"/>
      <c r="D465" s="6"/>
      <c r="E465" s="6"/>
      <c r="F465" s="6"/>
    </row>
    <row r="466" spans="2:6">
      <c r="B466" s="16" t="s">
        <v>39</v>
      </c>
      <c r="C466" s="6"/>
      <c r="D466" s="6"/>
      <c r="E466" s="6"/>
      <c r="F466" s="6"/>
    </row>
    <row r="467" spans="2:6">
      <c r="B467" s="16"/>
      <c r="C467" s="2"/>
      <c r="D467" s="2" t="s">
        <v>40</v>
      </c>
      <c r="E467" s="6"/>
      <c r="F467" s="2" t="s">
        <v>41</v>
      </c>
    </row>
    <row r="468" spans="2:6">
      <c r="B468" s="16"/>
      <c r="C468" s="6"/>
      <c r="D468" s="6">
        <v>1</v>
      </c>
      <c r="E468" s="6"/>
      <c r="F468" s="18">
        <f>F464/D468</f>
        <v>29110</v>
      </c>
    </row>
    <row r="471" spans="2:6">
      <c r="B471" s="107" t="s">
        <v>88</v>
      </c>
      <c r="C471" s="108"/>
      <c r="D471" s="108"/>
      <c r="E471" s="108"/>
      <c r="F471" s="108"/>
    </row>
    <row r="472" spans="2:6">
      <c r="B472" s="3" t="s">
        <v>7</v>
      </c>
      <c r="C472" s="3"/>
      <c r="D472" s="3"/>
      <c r="E472" s="4"/>
      <c r="F472" s="5"/>
    </row>
    <row r="473" spans="2:6">
      <c r="B473" s="16" t="s">
        <v>8</v>
      </c>
      <c r="C473" s="3" t="s">
        <v>9</v>
      </c>
      <c r="D473" s="3" t="s">
        <v>10</v>
      </c>
      <c r="E473" s="3" t="s">
        <v>11</v>
      </c>
      <c r="F473" s="3" t="s">
        <v>12</v>
      </c>
    </row>
    <row r="474" spans="2:6">
      <c r="B474" s="16" t="s">
        <v>23</v>
      </c>
      <c r="C474" s="2" t="s">
        <v>2</v>
      </c>
      <c r="D474" s="11">
        <v>650</v>
      </c>
      <c r="E474" s="3">
        <v>3</v>
      </c>
      <c r="F474" s="5">
        <f>+E474*D474</f>
        <v>1950</v>
      </c>
    </row>
    <row r="475" spans="2:6">
      <c r="B475" s="16" t="s">
        <v>24</v>
      </c>
      <c r="C475" s="3" t="s">
        <v>18</v>
      </c>
      <c r="D475" s="11">
        <v>1000</v>
      </c>
      <c r="E475" s="3">
        <v>0.5</v>
      </c>
      <c r="F475" s="5">
        <f>+E475*D475</f>
        <v>500</v>
      </c>
    </row>
    <row r="476" spans="2:6">
      <c r="B476" s="16"/>
      <c r="C476" s="6"/>
      <c r="D476" s="7"/>
      <c r="E476" s="3"/>
      <c r="F476" s="11">
        <f>SUM(F474:F475)</f>
        <v>2450</v>
      </c>
    </row>
    <row r="477" spans="2:6">
      <c r="B477" s="16" t="s">
        <v>27</v>
      </c>
      <c r="C477" s="3"/>
      <c r="D477" s="3"/>
      <c r="E477" s="3"/>
      <c r="F477" s="11"/>
    </row>
    <row r="478" spans="2:6">
      <c r="B478" s="16"/>
      <c r="C478" s="3"/>
      <c r="D478" s="21"/>
      <c r="E478" s="3"/>
      <c r="F478" s="11"/>
    </row>
    <row r="479" spans="2:6">
      <c r="B479" s="16" t="s">
        <v>8</v>
      </c>
      <c r="C479" s="3" t="s">
        <v>9</v>
      </c>
      <c r="D479" s="3" t="s">
        <v>10</v>
      </c>
      <c r="E479" s="3" t="s">
        <v>11</v>
      </c>
      <c r="F479" s="3" t="s">
        <v>12</v>
      </c>
    </row>
    <row r="480" spans="2:6">
      <c r="B480" s="16" t="s">
        <v>28</v>
      </c>
      <c r="C480" s="3" t="s">
        <v>18</v>
      </c>
      <c r="D480" s="11">
        <v>18000</v>
      </c>
      <c r="E480" s="3">
        <v>1</v>
      </c>
      <c r="F480" s="14">
        <f>D480*E480</f>
        <v>18000</v>
      </c>
    </row>
    <row r="481" spans="2:6">
      <c r="B481" s="16" t="s">
        <v>61</v>
      </c>
      <c r="C481" s="3" t="s">
        <v>18</v>
      </c>
      <c r="D481" s="11">
        <f>F480*0.22</f>
        <v>3960</v>
      </c>
      <c r="E481" s="3">
        <v>1</v>
      </c>
      <c r="F481" s="14">
        <f>D481*E481</f>
        <v>3960</v>
      </c>
    </row>
    <row r="482" spans="2:6">
      <c r="B482" s="16" t="s">
        <v>29</v>
      </c>
      <c r="C482" s="3"/>
      <c r="D482" s="3"/>
      <c r="E482" s="6"/>
      <c r="F482" s="14">
        <f>SUM(F480:F481)</f>
        <v>21960</v>
      </c>
    </row>
    <row r="483" spans="2:6">
      <c r="B483" s="16"/>
      <c r="C483" s="3"/>
      <c r="D483" s="3"/>
      <c r="E483" s="3"/>
      <c r="F483" s="3"/>
    </row>
    <row r="484" spans="2:6">
      <c r="B484" s="16"/>
      <c r="C484" s="3"/>
      <c r="D484" s="3"/>
      <c r="E484" s="3"/>
      <c r="F484" s="3"/>
    </row>
    <row r="485" spans="2:6">
      <c r="B485" s="16" t="s">
        <v>30</v>
      </c>
      <c r="C485" s="3"/>
      <c r="D485" s="3"/>
      <c r="E485" s="3"/>
      <c r="F485" s="14"/>
    </row>
    <row r="486" spans="2:6">
      <c r="B486" s="16" t="s">
        <v>8</v>
      </c>
      <c r="C486" s="3" t="s">
        <v>9</v>
      </c>
      <c r="D486" s="3" t="s">
        <v>10</v>
      </c>
      <c r="E486" s="3" t="s">
        <v>11</v>
      </c>
      <c r="F486" s="3" t="s">
        <v>12</v>
      </c>
    </row>
    <row r="487" spans="2:6">
      <c r="B487" s="16" t="s">
        <v>31</v>
      </c>
      <c r="C487" s="3" t="s">
        <v>32</v>
      </c>
      <c r="D487" s="11">
        <v>2000</v>
      </c>
      <c r="E487" s="3">
        <v>1</v>
      </c>
      <c r="F487" s="14">
        <f>D487*E487</f>
        <v>2000</v>
      </c>
    </row>
    <row r="488" spans="2:6">
      <c r="B488" s="16" t="s">
        <v>33</v>
      </c>
      <c r="C488" s="3" t="s">
        <v>32</v>
      </c>
      <c r="D488" s="11">
        <v>200</v>
      </c>
      <c r="E488" s="3">
        <v>1</v>
      </c>
      <c r="F488" s="14">
        <f>D488*E488</f>
        <v>200</v>
      </c>
    </row>
    <row r="489" spans="2:6">
      <c r="B489" s="16" t="s">
        <v>34</v>
      </c>
      <c r="C489" s="3"/>
      <c r="D489" s="3"/>
      <c r="E489" s="3"/>
      <c r="F489" s="14">
        <f>SUM(F487:F488)</f>
        <v>2200</v>
      </c>
    </row>
    <row r="490" spans="2:6">
      <c r="B490" s="16"/>
      <c r="C490" s="3"/>
      <c r="D490" s="3"/>
      <c r="E490" s="3"/>
      <c r="F490" s="6"/>
    </row>
    <row r="491" spans="2:6">
      <c r="B491" s="16" t="s">
        <v>35</v>
      </c>
      <c r="C491" s="3"/>
      <c r="D491" s="3"/>
      <c r="E491" s="3"/>
      <c r="F491" s="11"/>
    </row>
    <row r="492" spans="2:6">
      <c r="B492" s="16" t="s">
        <v>8</v>
      </c>
      <c r="C492" s="3" t="s">
        <v>9</v>
      </c>
      <c r="D492" s="3" t="s">
        <v>10</v>
      </c>
      <c r="E492" s="3" t="s">
        <v>11</v>
      </c>
      <c r="F492" s="3" t="s">
        <v>12</v>
      </c>
    </row>
    <row r="493" spans="2:6">
      <c r="B493" s="16" t="s">
        <v>36</v>
      </c>
      <c r="C493" s="3" t="s">
        <v>32</v>
      </c>
      <c r="D493" s="11">
        <v>1000</v>
      </c>
      <c r="E493" s="6">
        <v>2</v>
      </c>
      <c r="F493" s="15">
        <f>D493*E493</f>
        <v>2000</v>
      </c>
    </row>
    <row r="494" spans="2:6">
      <c r="B494" s="16" t="s">
        <v>37</v>
      </c>
      <c r="C494" s="3"/>
      <c r="D494" s="3"/>
      <c r="E494" s="6"/>
      <c r="F494" s="14">
        <f>SUM(F493)</f>
        <v>2000</v>
      </c>
    </row>
    <row r="495" spans="2:6">
      <c r="B495" s="16"/>
      <c r="C495" s="3"/>
      <c r="D495" s="3"/>
      <c r="E495" s="6"/>
      <c r="F495" s="6"/>
    </row>
    <row r="496" spans="2:6" ht="31.5">
      <c r="B496" s="16" t="s">
        <v>38</v>
      </c>
      <c r="C496" s="3"/>
      <c r="D496" s="3"/>
      <c r="E496" s="6"/>
      <c r="F496" s="17">
        <f>F494+F489+F482+F476</f>
        <v>28610</v>
      </c>
    </row>
    <row r="497" spans="2:6">
      <c r="B497" s="16"/>
      <c r="C497" s="6"/>
      <c r="D497" s="6"/>
      <c r="E497" s="6"/>
      <c r="F497" s="6"/>
    </row>
    <row r="498" spans="2:6">
      <c r="B498" s="16" t="s">
        <v>39</v>
      </c>
      <c r="C498" s="6"/>
      <c r="D498" s="6"/>
      <c r="E498" s="6"/>
      <c r="F498" s="6"/>
    </row>
    <row r="499" spans="2:6">
      <c r="B499" s="16"/>
      <c r="C499" s="2"/>
      <c r="D499" s="2" t="s">
        <v>40</v>
      </c>
      <c r="E499" s="6"/>
      <c r="F499" s="2" t="s">
        <v>41</v>
      </c>
    </row>
    <row r="500" spans="2:6">
      <c r="B500" s="16"/>
      <c r="C500" s="6"/>
      <c r="D500" s="6">
        <v>1</v>
      </c>
      <c r="E500" s="6"/>
      <c r="F500" s="18">
        <f>F496/D500</f>
        <v>28610</v>
      </c>
    </row>
    <row r="503" spans="2:6">
      <c r="B503" s="107" t="s">
        <v>89</v>
      </c>
      <c r="C503" s="108"/>
      <c r="D503" s="108"/>
      <c r="E503" s="108"/>
      <c r="F503" s="108"/>
    </row>
    <row r="504" spans="2:6">
      <c r="B504" s="3" t="s">
        <v>7</v>
      </c>
      <c r="C504" s="3"/>
      <c r="D504" s="3"/>
      <c r="E504" s="4"/>
      <c r="F504" s="5"/>
    </row>
    <row r="505" spans="2:6">
      <c r="B505" s="16" t="s">
        <v>8</v>
      </c>
      <c r="C505" s="3" t="s">
        <v>9</v>
      </c>
      <c r="D505" s="3" t="s">
        <v>10</v>
      </c>
      <c r="E505" s="3" t="s">
        <v>11</v>
      </c>
      <c r="F505" s="3" t="s">
        <v>12</v>
      </c>
    </row>
    <row r="506" spans="2:6">
      <c r="B506" s="29" t="s">
        <v>83</v>
      </c>
      <c r="C506" s="3" t="s">
        <v>14</v>
      </c>
      <c r="D506" s="11">
        <v>650</v>
      </c>
      <c r="E506" s="3">
        <v>10</v>
      </c>
      <c r="F506" s="33">
        <f>D506*E506</f>
        <v>6500</v>
      </c>
    </row>
    <row r="507" spans="2:6">
      <c r="B507" s="29" t="s">
        <v>84</v>
      </c>
      <c r="C507" s="3" t="s">
        <v>18</v>
      </c>
      <c r="D507" s="11">
        <v>380</v>
      </c>
      <c r="E507" s="3">
        <v>4</v>
      </c>
      <c r="F507" s="33">
        <f>D507*E507</f>
        <v>1520</v>
      </c>
    </row>
    <row r="508" spans="2:6">
      <c r="B508" s="30" t="s">
        <v>80</v>
      </c>
      <c r="C508" s="30" t="s">
        <v>14</v>
      </c>
      <c r="D508" s="31">
        <v>4680</v>
      </c>
      <c r="E508" s="30">
        <v>10</v>
      </c>
      <c r="F508" s="21">
        <f>+E508*D508</f>
        <v>46800</v>
      </c>
    </row>
    <row r="509" spans="2:6">
      <c r="B509" s="19" t="s">
        <v>81</v>
      </c>
      <c r="C509" s="19" t="s">
        <v>79</v>
      </c>
      <c r="D509" s="32">
        <v>3550</v>
      </c>
      <c r="E509" s="19">
        <v>1</v>
      </c>
      <c r="F509" s="20">
        <v>3547.2</v>
      </c>
    </row>
    <row r="510" spans="2:6">
      <c r="B510" s="16" t="s">
        <v>24</v>
      </c>
      <c r="C510" s="3" t="s">
        <v>18</v>
      </c>
      <c r="D510" s="11">
        <v>1000</v>
      </c>
      <c r="E510" s="3">
        <v>0.5</v>
      </c>
      <c r="F510" s="21">
        <f>+E510*D510</f>
        <v>500</v>
      </c>
    </row>
    <row r="511" spans="2:6">
      <c r="B511" s="16"/>
      <c r="C511" s="6"/>
      <c r="D511" s="7"/>
      <c r="E511" s="3"/>
      <c r="F511" s="33">
        <f>SUM(F509:F510)</f>
        <v>4047.2</v>
      </c>
    </row>
    <row r="512" spans="2:6">
      <c r="B512" s="16" t="s">
        <v>27</v>
      </c>
      <c r="C512" s="3"/>
      <c r="D512" s="3"/>
      <c r="E512" s="3"/>
      <c r="F512" s="11"/>
    </row>
    <row r="513" spans="2:6">
      <c r="B513" s="16"/>
      <c r="C513" s="3"/>
      <c r="D513" s="21"/>
      <c r="E513" s="3"/>
      <c r="F513" s="11"/>
    </row>
    <row r="514" spans="2:6">
      <c r="B514" s="16" t="s">
        <v>8</v>
      </c>
      <c r="C514" s="3" t="s">
        <v>9</v>
      </c>
      <c r="D514" s="3" t="s">
        <v>10</v>
      </c>
      <c r="E514" s="3" t="s">
        <v>11</v>
      </c>
      <c r="F514" s="3" t="s">
        <v>12</v>
      </c>
    </row>
    <row r="515" spans="2:6">
      <c r="B515" s="16" t="s">
        <v>28</v>
      </c>
      <c r="C515" s="3" t="s">
        <v>18</v>
      </c>
      <c r="D515" s="11">
        <v>22000</v>
      </c>
      <c r="E515" s="3">
        <v>1</v>
      </c>
      <c r="F515" s="14">
        <f>D515*E515</f>
        <v>22000</v>
      </c>
    </row>
    <row r="516" spans="2:6">
      <c r="B516" s="16" t="s">
        <v>61</v>
      </c>
      <c r="C516" s="3" t="s">
        <v>18</v>
      </c>
      <c r="D516" s="11">
        <f>F515*0.22</f>
        <v>4840</v>
      </c>
      <c r="E516" s="3">
        <v>1</v>
      </c>
      <c r="F516" s="14">
        <f>D516*E516</f>
        <v>4840</v>
      </c>
    </row>
    <row r="517" spans="2:6">
      <c r="B517" s="16" t="s">
        <v>29</v>
      </c>
      <c r="C517" s="3"/>
      <c r="D517" s="3"/>
      <c r="E517" s="6"/>
      <c r="F517" s="14">
        <f>SUM(F515:F516)</f>
        <v>26840</v>
      </c>
    </row>
    <row r="518" spans="2:6">
      <c r="B518" s="16"/>
      <c r="C518" s="3"/>
      <c r="D518" s="3"/>
      <c r="E518" s="3"/>
      <c r="F518" s="3"/>
    </row>
    <row r="519" spans="2:6">
      <c r="B519" s="16"/>
      <c r="C519" s="3"/>
      <c r="D519" s="3"/>
      <c r="E519" s="3"/>
      <c r="F519" s="3"/>
    </row>
    <row r="520" spans="2:6">
      <c r="B520" s="16" t="s">
        <v>30</v>
      </c>
      <c r="C520" s="3"/>
      <c r="D520" s="3"/>
      <c r="E520" s="3"/>
      <c r="F520" s="14"/>
    </row>
    <row r="521" spans="2:6">
      <c r="B521" s="16" t="s">
        <v>8</v>
      </c>
      <c r="C521" s="3" t="s">
        <v>9</v>
      </c>
      <c r="D521" s="3" t="s">
        <v>10</v>
      </c>
      <c r="E521" s="3" t="s">
        <v>11</v>
      </c>
      <c r="F521" s="3" t="s">
        <v>12</v>
      </c>
    </row>
    <row r="522" spans="2:6">
      <c r="B522" s="16" t="s">
        <v>31</v>
      </c>
      <c r="C522" s="3" t="s">
        <v>32</v>
      </c>
      <c r="D522" s="11">
        <v>2000</v>
      </c>
      <c r="E522" s="3">
        <v>2</v>
      </c>
      <c r="F522" s="14">
        <f>D522*E522</f>
        <v>4000</v>
      </c>
    </row>
    <row r="523" spans="2:6">
      <c r="B523" s="16" t="s">
        <v>33</v>
      </c>
      <c r="C523" s="3" t="s">
        <v>32</v>
      </c>
      <c r="D523" s="11">
        <v>200</v>
      </c>
      <c r="E523" s="3">
        <v>1</v>
      </c>
      <c r="F523" s="14">
        <f>D523*E523</f>
        <v>200</v>
      </c>
    </row>
    <row r="524" spans="2:6">
      <c r="B524" s="16" t="s">
        <v>34</v>
      </c>
      <c r="C524" s="3"/>
      <c r="D524" s="3"/>
      <c r="E524" s="3"/>
      <c r="F524" s="14">
        <f>SUM(F522:F523)</f>
        <v>4200</v>
      </c>
    </row>
    <row r="525" spans="2:6">
      <c r="B525" s="16"/>
      <c r="C525" s="3"/>
      <c r="D525" s="3"/>
      <c r="E525" s="3"/>
      <c r="F525" s="6"/>
    </row>
    <row r="526" spans="2:6">
      <c r="B526" s="16" t="s">
        <v>35</v>
      </c>
      <c r="C526" s="3"/>
      <c r="D526" s="3"/>
      <c r="E526" s="3"/>
      <c r="F526" s="11"/>
    </row>
    <row r="527" spans="2:6">
      <c r="B527" s="16" t="s">
        <v>8</v>
      </c>
      <c r="C527" s="3" t="s">
        <v>9</v>
      </c>
      <c r="D527" s="3" t="s">
        <v>10</v>
      </c>
      <c r="E527" s="3" t="s">
        <v>11</v>
      </c>
      <c r="F527" s="3" t="s">
        <v>12</v>
      </c>
    </row>
    <row r="528" spans="2:6">
      <c r="B528" s="16" t="s">
        <v>36</v>
      </c>
      <c r="C528" s="3" t="s">
        <v>32</v>
      </c>
      <c r="D528" s="11">
        <v>1000</v>
      </c>
      <c r="E528" s="6">
        <v>2</v>
      </c>
      <c r="F528" s="15">
        <f>D528*E528</f>
        <v>2000</v>
      </c>
    </row>
    <row r="529" spans="2:6">
      <c r="B529" s="16" t="s">
        <v>37</v>
      </c>
      <c r="C529" s="3"/>
      <c r="D529" s="3"/>
      <c r="E529" s="6"/>
      <c r="F529" s="14">
        <f>SUM(F528)</f>
        <v>2000</v>
      </c>
    </row>
    <row r="530" spans="2:6">
      <c r="B530" s="16"/>
      <c r="C530" s="3"/>
      <c r="D530" s="3"/>
      <c r="E530" s="6"/>
      <c r="F530" s="6"/>
    </row>
    <row r="531" spans="2:6" ht="31.5">
      <c r="B531" s="16" t="s">
        <v>38</v>
      </c>
      <c r="C531" s="3"/>
      <c r="D531" s="3"/>
      <c r="E531" s="6"/>
      <c r="F531" s="17">
        <f>F529+F524+F517+F511</f>
        <v>37087.199999999997</v>
      </c>
    </row>
    <row r="532" spans="2:6">
      <c r="B532" s="16"/>
      <c r="C532" s="6"/>
      <c r="D532" s="6"/>
      <c r="E532" s="6"/>
      <c r="F532" s="6"/>
    </row>
    <row r="533" spans="2:6">
      <c r="B533" s="16" t="s">
        <v>39</v>
      </c>
      <c r="C533" s="6"/>
      <c r="D533" s="6"/>
      <c r="E533" s="6"/>
      <c r="F533" s="6"/>
    </row>
    <row r="534" spans="2:6">
      <c r="B534" s="16"/>
      <c r="C534" s="2"/>
      <c r="D534" s="2" t="s">
        <v>40</v>
      </c>
      <c r="E534" s="6"/>
      <c r="F534" s="2" t="s">
        <v>41</v>
      </c>
    </row>
    <row r="535" spans="2:6">
      <c r="B535" s="16"/>
      <c r="C535" s="6"/>
      <c r="D535" s="6">
        <v>1</v>
      </c>
      <c r="E535" s="6"/>
      <c r="F535" s="18">
        <f>F531/D535</f>
        <v>37087.199999999997</v>
      </c>
    </row>
    <row r="538" spans="2:6">
      <c r="B538" s="100" t="s">
        <v>91</v>
      </c>
      <c r="C538" s="101"/>
      <c r="D538" s="101"/>
      <c r="E538" s="101"/>
      <c r="F538" s="101"/>
    </row>
    <row r="539" spans="2:6">
      <c r="B539" s="3" t="s">
        <v>7</v>
      </c>
      <c r="C539" s="3"/>
      <c r="D539" s="3"/>
      <c r="E539" s="4"/>
      <c r="F539" s="5"/>
    </row>
    <row r="540" spans="2:6">
      <c r="B540" s="16" t="s">
        <v>8</v>
      </c>
      <c r="C540" s="3" t="s">
        <v>9</v>
      </c>
      <c r="D540" s="3" t="s">
        <v>10</v>
      </c>
      <c r="E540" s="3" t="s">
        <v>11</v>
      </c>
      <c r="F540" s="3" t="s">
        <v>12</v>
      </c>
    </row>
    <row r="541" spans="2:6">
      <c r="B541" s="29" t="s">
        <v>90</v>
      </c>
      <c r="C541" s="3" t="s">
        <v>14</v>
      </c>
      <c r="D541" s="11">
        <v>2000</v>
      </c>
      <c r="E541" s="3">
        <v>3</v>
      </c>
      <c r="F541" s="33">
        <f>D541*E541</f>
        <v>6000</v>
      </c>
    </row>
    <row r="542" spans="2:6">
      <c r="B542" s="29" t="s">
        <v>235</v>
      </c>
      <c r="C542" s="3" t="s">
        <v>18</v>
      </c>
      <c r="D542" s="11">
        <v>195000</v>
      </c>
      <c r="E542" s="3">
        <v>1</v>
      </c>
      <c r="F542" s="33">
        <f>D542*E542</f>
        <v>195000</v>
      </c>
    </row>
    <row r="543" spans="2:6">
      <c r="B543" s="30" t="s">
        <v>80</v>
      </c>
      <c r="C543" s="30" t="s">
        <v>14</v>
      </c>
      <c r="D543" s="31">
        <v>4680</v>
      </c>
      <c r="E543" s="30">
        <v>5</v>
      </c>
      <c r="F543" s="21">
        <f>+E543*D543</f>
        <v>23400</v>
      </c>
    </row>
    <row r="544" spans="2:6">
      <c r="B544" s="19" t="s">
        <v>81</v>
      </c>
      <c r="C544" s="19" t="s">
        <v>79</v>
      </c>
      <c r="D544" s="32">
        <v>3550</v>
      </c>
      <c r="E544" s="19">
        <v>1</v>
      </c>
      <c r="F544" s="20">
        <v>3547.2</v>
      </c>
    </row>
    <row r="545" spans="2:6">
      <c r="B545" s="16" t="s">
        <v>24</v>
      </c>
      <c r="C545" s="3" t="s">
        <v>18</v>
      </c>
      <c r="D545" s="11">
        <v>1000</v>
      </c>
      <c r="E545" s="3">
        <v>0.5</v>
      </c>
      <c r="F545" s="21">
        <f>+E545*D545</f>
        <v>500</v>
      </c>
    </row>
    <row r="546" spans="2:6">
      <c r="B546" s="16"/>
      <c r="C546" s="6"/>
      <c r="D546" s="7"/>
      <c r="E546" s="3"/>
      <c r="F546" s="33">
        <f>SUM(F541:F545)</f>
        <v>228447.2</v>
      </c>
    </row>
    <row r="547" spans="2:6">
      <c r="B547" s="16" t="s">
        <v>27</v>
      </c>
      <c r="C547" s="3"/>
      <c r="D547" s="3"/>
      <c r="E547" s="3"/>
      <c r="F547" s="11"/>
    </row>
    <row r="548" spans="2:6">
      <c r="B548" s="16"/>
      <c r="C548" s="3"/>
      <c r="D548" s="21"/>
      <c r="E548" s="3"/>
      <c r="F548" s="11"/>
    </row>
    <row r="549" spans="2:6">
      <c r="B549" s="16" t="s">
        <v>8</v>
      </c>
      <c r="C549" s="3" t="s">
        <v>9</v>
      </c>
      <c r="D549" s="3" t="s">
        <v>10</v>
      </c>
      <c r="E549" s="3" t="s">
        <v>11</v>
      </c>
      <c r="F549" s="3" t="s">
        <v>12</v>
      </c>
    </row>
    <row r="550" spans="2:6">
      <c r="B550" s="16" t="s">
        <v>28</v>
      </c>
      <c r="C550" s="3" t="s">
        <v>18</v>
      </c>
      <c r="D550" s="11">
        <v>22000</v>
      </c>
      <c r="E550" s="3">
        <v>1</v>
      </c>
      <c r="F550" s="14">
        <f>D550*E550</f>
        <v>22000</v>
      </c>
    </row>
    <row r="551" spans="2:6">
      <c r="B551" s="16" t="s">
        <v>61</v>
      </c>
      <c r="C551" s="3" t="s">
        <v>18</v>
      </c>
      <c r="D551" s="11">
        <f>F550*0.22</f>
        <v>4840</v>
      </c>
      <c r="E551" s="3">
        <v>1</v>
      </c>
      <c r="F551" s="14">
        <f>D551*E551</f>
        <v>4840</v>
      </c>
    </row>
    <row r="552" spans="2:6">
      <c r="B552" s="16" t="s">
        <v>29</v>
      </c>
      <c r="C552" s="3"/>
      <c r="D552" s="3"/>
      <c r="E552" s="6"/>
      <c r="F552" s="14">
        <f>SUM(F550:F551)</f>
        <v>26840</v>
      </c>
    </row>
    <row r="553" spans="2:6">
      <c r="B553" s="16"/>
      <c r="C553" s="3"/>
      <c r="D553" s="3"/>
      <c r="E553" s="3"/>
      <c r="F553" s="3"/>
    </row>
    <row r="554" spans="2:6">
      <c r="B554" s="16"/>
      <c r="C554" s="3"/>
      <c r="D554" s="3"/>
      <c r="E554" s="3"/>
      <c r="F554" s="3"/>
    </row>
    <row r="555" spans="2:6">
      <c r="B555" s="16" t="s">
        <v>30</v>
      </c>
      <c r="C555" s="3"/>
      <c r="D555" s="3"/>
      <c r="E555" s="3"/>
      <c r="F555" s="14"/>
    </row>
    <row r="556" spans="2:6">
      <c r="B556" s="16" t="s">
        <v>8</v>
      </c>
      <c r="C556" s="3" t="s">
        <v>9</v>
      </c>
      <c r="D556" s="3" t="s">
        <v>10</v>
      </c>
      <c r="E556" s="3" t="s">
        <v>11</v>
      </c>
      <c r="F556" s="3" t="s">
        <v>12</v>
      </c>
    </row>
    <row r="557" spans="2:6">
      <c r="B557" s="16" t="s">
        <v>31</v>
      </c>
      <c r="C557" s="3" t="s">
        <v>32</v>
      </c>
      <c r="D557" s="11">
        <v>2000</v>
      </c>
      <c r="E557" s="3">
        <v>2</v>
      </c>
      <c r="F557" s="14">
        <f>D557*E557</f>
        <v>4000</v>
      </c>
    </row>
    <row r="558" spans="2:6">
      <c r="B558" s="16" t="s">
        <v>33</v>
      </c>
      <c r="C558" s="3" t="s">
        <v>32</v>
      </c>
      <c r="D558" s="11">
        <v>200</v>
      </c>
      <c r="E558" s="3">
        <v>1</v>
      </c>
      <c r="F558" s="14">
        <f>D558*E558</f>
        <v>200</v>
      </c>
    </row>
    <row r="559" spans="2:6">
      <c r="B559" s="16" t="s">
        <v>34</v>
      </c>
      <c r="C559" s="3"/>
      <c r="D559" s="3"/>
      <c r="E559" s="3"/>
      <c r="F559" s="14">
        <f>SUM(F557:F558)</f>
        <v>4200</v>
      </c>
    </row>
    <row r="560" spans="2:6">
      <c r="B560" s="16"/>
      <c r="C560" s="3"/>
      <c r="D560" s="3"/>
      <c r="E560" s="3"/>
      <c r="F560" s="6"/>
    </row>
    <row r="561" spans="2:6">
      <c r="B561" s="16" t="s">
        <v>35</v>
      </c>
      <c r="C561" s="3"/>
      <c r="D561" s="3"/>
      <c r="E561" s="3"/>
      <c r="F561" s="11"/>
    </row>
    <row r="562" spans="2:6">
      <c r="B562" s="16" t="s">
        <v>8</v>
      </c>
      <c r="C562" s="3" t="s">
        <v>9</v>
      </c>
      <c r="D562" s="3" t="s">
        <v>10</v>
      </c>
      <c r="E562" s="3" t="s">
        <v>11</v>
      </c>
      <c r="F562" s="3" t="s">
        <v>12</v>
      </c>
    </row>
    <row r="563" spans="2:6">
      <c r="B563" s="16" t="s">
        <v>36</v>
      </c>
      <c r="C563" s="3" t="s">
        <v>32</v>
      </c>
      <c r="D563" s="11">
        <v>1000</v>
      </c>
      <c r="E563" s="6">
        <v>2</v>
      </c>
      <c r="F563" s="15">
        <f>D563*E563</f>
        <v>2000</v>
      </c>
    </row>
    <row r="564" spans="2:6">
      <c r="B564" s="16" t="s">
        <v>37</v>
      </c>
      <c r="C564" s="3"/>
      <c r="D564" s="3"/>
      <c r="E564" s="6"/>
      <c r="F564" s="14">
        <f>SUM(F563)</f>
        <v>2000</v>
      </c>
    </row>
    <row r="565" spans="2:6">
      <c r="B565" s="16"/>
      <c r="C565" s="3"/>
      <c r="D565" s="3"/>
      <c r="E565" s="6"/>
      <c r="F565" s="6"/>
    </row>
    <row r="566" spans="2:6" ht="31.5">
      <c r="B566" s="16" t="s">
        <v>38</v>
      </c>
      <c r="C566" s="3"/>
      <c r="D566" s="3"/>
      <c r="E566" s="6"/>
      <c r="F566" s="17">
        <f>F564+F559+F552+F546</f>
        <v>261487.2</v>
      </c>
    </row>
    <row r="567" spans="2:6">
      <c r="B567" s="16"/>
      <c r="C567" s="6"/>
      <c r="D567" s="6"/>
      <c r="E567" s="6"/>
      <c r="F567" s="6"/>
    </row>
    <row r="568" spans="2:6">
      <c r="B568" s="16" t="s">
        <v>39</v>
      </c>
      <c r="C568" s="6"/>
      <c r="D568" s="6"/>
      <c r="E568" s="6"/>
      <c r="F568" s="6"/>
    </row>
    <row r="569" spans="2:6">
      <c r="B569" s="16"/>
      <c r="C569" s="2"/>
      <c r="D569" s="2" t="s">
        <v>40</v>
      </c>
      <c r="E569" s="6"/>
      <c r="F569" s="2" t="s">
        <v>41</v>
      </c>
    </row>
    <row r="570" spans="2:6">
      <c r="B570" s="16"/>
      <c r="C570" s="6"/>
      <c r="D570" s="6">
        <v>1</v>
      </c>
      <c r="E570" s="6"/>
      <c r="F570" s="18">
        <f>F566/D570</f>
        <v>261487.2</v>
      </c>
    </row>
    <row r="572" spans="2:6">
      <c r="B572" s="100" t="s">
        <v>105</v>
      </c>
      <c r="C572" s="101"/>
      <c r="D572" s="101"/>
      <c r="E572" s="101"/>
      <c r="F572" s="101"/>
    </row>
    <row r="573" spans="2:6">
      <c r="B573" s="3" t="s">
        <v>7</v>
      </c>
      <c r="C573" s="3"/>
      <c r="D573" s="3"/>
      <c r="E573" s="4"/>
      <c r="F573" s="5"/>
    </row>
    <row r="574" spans="2:6">
      <c r="B574" s="16" t="s">
        <v>8</v>
      </c>
      <c r="C574" s="3" t="s">
        <v>9</v>
      </c>
      <c r="D574" s="3" t="s">
        <v>10</v>
      </c>
      <c r="E574" s="3" t="s">
        <v>11</v>
      </c>
      <c r="F574" s="3" t="s">
        <v>12</v>
      </c>
    </row>
    <row r="575" spans="2:6">
      <c r="B575" s="16" t="s">
        <v>43</v>
      </c>
      <c r="C575" s="6" t="s">
        <v>14</v>
      </c>
      <c r="D575" s="7">
        <v>1100</v>
      </c>
      <c r="E575" s="4">
        <v>12</v>
      </c>
      <c r="F575" s="47">
        <f>+E575*D575</f>
        <v>13200</v>
      </c>
    </row>
    <row r="576" spans="2:6">
      <c r="B576" s="16" t="s">
        <v>15</v>
      </c>
      <c r="C576" s="6" t="s">
        <v>14</v>
      </c>
      <c r="D576" s="8">
        <v>740</v>
      </c>
      <c r="E576" s="4">
        <v>4</v>
      </c>
      <c r="F576" s="47">
        <f t="shared" ref="F576:F588" si="9">+E576*D576</f>
        <v>2960</v>
      </c>
    </row>
    <row r="577" spans="2:6">
      <c r="B577" s="16" t="s">
        <v>16</v>
      </c>
      <c r="C577" s="6" t="s">
        <v>14</v>
      </c>
      <c r="D577" s="8">
        <v>970</v>
      </c>
      <c r="E577" s="4">
        <v>0.2</v>
      </c>
      <c r="F577" s="47">
        <f t="shared" si="9"/>
        <v>194</v>
      </c>
    </row>
    <row r="578" spans="2:6">
      <c r="B578" s="16" t="s">
        <v>17</v>
      </c>
      <c r="C578" s="6" t="s">
        <v>18</v>
      </c>
      <c r="D578" s="7">
        <v>170</v>
      </c>
      <c r="E578" s="4">
        <v>1</v>
      </c>
      <c r="F578" s="47">
        <f t="shared" si="9"/>
        <v>170</v>
      </c>
    </row>
    <row r="579" spans="2:6">
      <c r="B579" s="16" t="s">
        <v>58</v>
      </c>
      <c r="C579" s="6" t="s">
        <v>18</v>
      </c>
      <c r="D579" s="7">
        <v>450</v>
      </c>
      <c r="E579" s="4">
        <v>1</v>
      </c>
      <c r="F579" s="47">
        <f t="shared" si="9"/>
        <v>450</v>
      </c>
    </row>
    <row r="580" spans="2:6">
      <c r="B580" s="16" t="s">
        <v>20</v>
      </c>
      <c r="C580" s="6" t="s">
        <v>18</v>
      </c>
      <c r="D580" s="7">
        <v>450</v>
      </c>
      <c r="E580" s="9">
        <v>0.2</v>
      </c>
      <c r="F580" s="47">
        <f t="shared" si="9"/>
        <v>90</v>
      </c>
    </row>
    <row r="581" spans="2:6">
      <c r="B581" s="16" t="s">
        <v>22</v>
      </c>
      <c r="C581" s="6" t="s">
        <v>18</v>
      </c>
      <c r="D581" s="7">
        <v>15000</v>
      </c>
      <c r="E581" s="10">
        <v>0.02</v>
      </c>
      <c r="F581" s="47">
        <f t="shared" si="9"/>
        <v>300</v>
      </c>
    </row>
    <row r="582" spans="2:6">
      <c r="B582" s="16" t="s">
        <v>74</v>
      </c>
      <c r="C582" s="6" t="s">
        <v>14</v>
      </c>
      <c r="D582" s="8">
        <v>3800</v>
      </c>
      <c r="E582" s="4">
        <v>3</v>
      </c>
      <c r="F582" s="47">
        <f t="shared" si="9"/>
        <v>11400</v>
      </c>
    </row>
    <row r="583" spans="2:6">
      <c r="B583" s="16" t="s">
        <v>75</v>
      </c>
      <c r="C583" s="6" t="s">
        <v>18</v>
      </c>
      <c r="D583" s="7">
        <v>1200</v>
      </c>
      <c r="E583" s="4">
        <v>3</v>
      </c>
      <c r="F583" s="47">
        <f t="shared" si="9"/>
        <v>3600</v>
      </c>
    </row>
    <row r="584" spans="2:6">
      <c r="B584" s="16" t="s">
        <v>77</v>
      </c>
      <c r="C584" s="6" t="s">
        <v>18</v>
      </c>
      <c r="D584" s="7">
        <v>2000</v>
      </c>
      <c r="E584" s="4">
        <v>1</v>
      </c>
      <c r="F584" s="47">
        <f t="shared" si="9"/>
        <v>2000</v>
      </c>
    </row>
    <row r="585" spans="2:6">
      <c r="B585" s="16" t="s">
        <v>76</v>
      </c>
      <c r="C585" s="6" t="s">
        <v>18</v>
      </c>
      <c r="D585" s="7">
        <v>1400</v>
      </c>
      <c r="E585" s="4">
        <v>1</v>
      </c>
      <c r="F585" s="47">
        <f t="shared" si="9"/>
        <v>1400</v>
      </c>
    </row>
    <row r="586" spans="2:6">
      <c r="B586" s="16" t="s">
        <v>23</v>
      </c>
      <c r="C586" s="2" t="s">
        <v>2</v>
      </c>
      <c r="D586" s="11">
        <v>750</v>
      </c>
      <c r="E586" s="3">
        <v>3</v>
      </c>
      <c r="F586" s="47">
        <f t="shared" si="9"/>
        <v>2250</v>
      </c>
    </row>
    <row r="587" spans="2:6" ht="31.5">
      <c r="B587" s="16" t="s">
        <v>59</v>
      </c>
      <c r="C587" s="2" t="s">
        <v>18</v>
      </c>
      <c r="D587" s="11">
        <v>5400</v>
      </c>
      <c r="E587" s="3">
        <v>1</v>
      </c>
      <c r="F587" s="47">
        <f t="shared" si="9"/>
        <v>5400</v>
      </c>
    </row>
    <row r="588" spans="2:6">
      <c r="B588" s="16" t="s">
        <v>24</v>
      </c>
      <c r="C588" s="3" t="s">
        <v>18</v>
      </c>
      <c r="D588" s="11">
        <v>1000</v>
      </c>
      <c r="E588" s="3">
        <v>0.5</v>
      </c>
      <c r="F588" s="47">
        <f t="shared" si="9"/>
        <v>500</v>
      </c>
    </row>
    <row r="589" spans="2:6">
      <c r="B589" s="16"/>
      <c r="C589" s="6"/>
      <c r="D589" s="7"/>
      <c r="E589" s="3"/>
      <c r="F589" s="49">
        <f>SUM(F575:F588)</f>
        <v>43914</v>
      </c>
    </row>
    <row r="590" spans="2:6">
      <c r="B590" s="16" t="s">
        <v>27</v>
      </c>
      <c r="C590" s="3"/>
      <c r="D590" s="3"/>
      <c r="E590" s="3"/>
      <c r="F590" s="11"/>
    </row>
    <row r="591" spans="2:6">
      <c r="B591" s="16"/>
      <c r="C591" s="3"/>
      <c r="D591" s="3"/>
      <c r="E591" s="3"/>
      <c r="F591" s="11"/>
    </row>
    <row r="592" spans="2:6">
      <c r="B592" s="16" t="s">
        <v>8</v>
      </c>
      <c r="C592" s="3" t="s">
        <v>9</v>
      </c>
      <c r="D592" s="3" t="s">
        <v>10</v>
      </c>
      <c r="E592" s="3" t="s">
        <v>11</v>
      </c>
      <c r="F592" s="3" t="s">
        <v>12</v>
      </c>
    </row>
    <row r="593" spans="2:6">
      <c r="B593" s="16" t="s">
        <v>28</v>
      </c>
      <c r="C593" s="3" t="s">
        <v>18</v>
      </c>
      <c r="D593" s="11">
        <v>18000</v>
      </c>
      <c r="E593" s="3">
        <v>1</v>
      </c>
      <c r="F593" s="14">
        <f>D593*E593</f>
        <v>18000</v>
      </c>
    </row>
    <row r="594" spans="2:6">
      <c r="B594" s="16" t="s">
        <v>61</v>
      </c>
      <c r="C594" s="3" t="s">
        <v>18</v>
      </c>
      <c r="D594" s="11">
        <f>F593*0.22</f>
        <v>3960</v>
      </c>
      <c r="E594" s="3">
        <v>1</v>
      </c>
      <c r="F594" s="14">
        <f>D594*E594</f>
        <v>3960</v>
      </c>
    </row>
    <row r="595" spans="2:6">
      <c r="B595" s="16" t="s">
        <v>29</v>
      </c>
      <c r="C595" s="3"/>
      <c r="D595" s="3"/>
      <c r="E595" s="6"/>
      <c r="F595" s="14">
        <f>SUM(F593:F594)</f>
        <v>21960</v>
      </c>
    </row>
    <row r="596" spans="2:6">
      <c r="B596" s="16"/>
      <c r="C596" s="3"/>
      <c r="D596" s="3"/>
      <c r="E596" s="3"/>
      <c r="F596" s="3"/>
    </row>
    <row r="597" spans="2:6">
      <c r="B597" s="16"/>
      <c r="C597" s="3"/>
      <c r="D597" s="3"/>
      <c r="E597" s="3"/>
      <c r="F597" s="3"/>
    </row>
    <row r="598" spans="2:6">
      <c r="B598" s="16" t="s">
        <v>30</v>
      </c>
      <c r="C598" s="3"/>
      <c r="D598" s="3"/>
      <c r="E598" s="3"/>
      <c r="F598" s="14"/>
    </row>
    <row r="599" spans="2:6">
      <c r="B599" s="16" t="s">
        <v>8</v>
      </c>
      <c r="C599" s="3" t="s">
        <v>9</v>
      </c>
      <c r="D599" s="3" t="s">
        <v>10</v>
      </c>
      <c r="E599" s="3" t="s">
        <v>11</v>
      </c>
      <c r="F599" s="3" t="s">
        <v>12</v>
      </c>
    </row>
    <row r="600" spans="2:6">
      <c r="B600" s="16" t="s">
        <v>31</v>
      </c>
      <c r="C600" s="3" t="s">
        <v>32</v>
      </c>
      <c r="D600" s="11">
        <v>2000</v>
      </c>
      <c r="E600" s="3">
        <v>2</v>
      </c>
      <c r="F600" s="14">
        <f>D600*E600</f>
        <v>4000</v>
      </c>
    </row>
    <row r="601" spans="2:6">
      <c r="B601" s="16" t="s">
        <v>33</v>
      </c>
      <c r="C601" s="3" t="s">
        <v>32</v>
      </c>
      <c r="D601" s="11">
        <v>200</v>
      </c>
      <c r="E601" s="3">
        <v>1</v>
      </c>
      <c r="F601" s="14">
        <f>D601*E601</f>
        <v>200</v>
      </c>
    </row>
    <row r="602" spans="2:6">
      <c r="B602" s="16" t="s">
        <v>34</v>
      </c>
      <c r="C602" s="3"/>
      <c r="D602" s="3"/>
      <c r="E602" s="3"/>
      <c r="F602" s="14">
        <f>SUM(F600:F601)</f>
        <v>4200</v>
      </c>
    </row>
    <row r="603" spans="2:6">
      <c r="B603" s="16"/>
      <c r="C603" s="3"/>
      <c r="D603" s="3"/>
      <c r="E603" s="3"/>
      <c r="F603" s="6"/>
    </row>
    <row r="604" spans="2:6">
      <c r="B604" s="16" t="s">
        <v>35</v>
      </c>
      <c r="C604" s="3"/>
      <c r="D604" s="3"/>
      <c r="E604" s="3"/>
      <c r="F604" s="11"/>
    </row>
    <row r="605" spans="2:6">
      <c r="B605" s="16" t="s">
        <v>8</v>
      </c>
      <c r="C605" s="3" t="s">
        <v>9</v>
      </c>
      <c r="D605" s="3" t="s">
        <v>10</v>
      </c>
      <c r="E605" s="3" t="s">
        <v>11</v>
      </c>
      <c r="F605" s="3" t="s">
        <v>12</v>
      </c>
    </row>
    <row r="606" spans="2:6">
      <c r="B606" s="16" t="s">
        <v>36</v>
      </c>
      <c r="C606" s="3" t="s">
        <v>32</v>
      </c>
      <c r="D606" s="11">
        <v>1000</v>
      </c>
      <c r="E606" s="6">
        <v>2</v>
      </c>
      <c r="F606" s="15">
        <f>D606*E606</f>
        <v>2000</v>
      </c>
    </row>
    <row r="607" spans="2:6">
      <c r="B607" s="16" t="s">
        <v>37</v>
      </c>
      <c r="C607" s="3"/>
      <c r="D607" s="3"/>
      <c r="E607" s="6"/>
      <c r="F607" s="14">
        <f>SUM(F606)</f>
        <v>2000</v>
      </c>
    </row>
    <row r="608" spans="2:6">
      <c r="B608" s="16"/>
      <c r="C608" s="3"/>
      <c r="D608" s="3"/>
      <c r="E608" s="6"/>
      <c r="F608" s="6"/>
    </row>
    <row r="609" spans="2:6" ht="31.5">
      <c r="B609" s="16" t="s">
        <v>38</v>
      </c>
      <c r="C609" s="3"/>
      <c r="D609" s="3"/>
      <c r="E609" s="6"/>
      <c r="F609" s="17">
        <f>F607+F602+F595+F589</f>
        <v>72074</v>
      </c>
    </row>
    <row r="610" spans="2:6">
      <c r="B610" s="16"/>
      <c r="C610" s="6"/>
      <c r="D610" s="6"/>
      <c r="E610" s="6"/>
      <c r="F610" s="6"/>
    </row>
    <row r="611" spans="2:6">
      <c r="B611" s="16" t="s">
        <v>39</v>
      </c>
      <c r="C611" s="6"/>
      <c r="D611" s="6"/>
      <c r="E611" s="6"/>
      <c r="F611" s="6"/>
    </row>
    <row r="612" spans="2:6">
      <c r="B612" s="16"/>
      <c r="C612" s="2"/>
      <c r="D612" s="2" t="s">
        <v>40</v>
      </c>
      <c r="E612" s="6"/>
      <c r="F612" s="2" t="s">
        <v>41</v>
      </c>
    </row>
    <row r="613" spans="2:6">
      <c r="B613" s="16"/>
      <c r="C613" s="6"/>
      <c r="D613" s="6">
        <v>1</v>
      </c>
      <c r="E613" s="6"/>
      <c r="F613" s="18">
        <f>F609/D613</f>
        <v>72074</v>
      </c>
    </row>
    <row r="616" spans="2:6">
      <c r="B616" s="100" t="s">
        <v>106</v>
      </c>
      <c r="C616" s="101"/>
      <c r="D616" s="101"/>
      <c r="E616" s="101"/>
      <c r="F616" s="101"/>
    </row>
    <row r="617" spans="2:6">
      <c r="B617" s="3" t="s">
        <v>7</v>
      </c>
      <c r="C617" s="3"/>
      <c r="D617" s="3"/>
      <c r="E617" s="4"/>
      <c r="F617" s="5"/>
    </row>
    <row r="618" spans="2:6">
      <c r="B618" s="16" t="s">
        <v>8</v>
      </c>
      <c r="C618" s="3" t="s">
        <v>9</v>
      </c>
      <c r="D618" s="3" t="s">
        <v>10</v>
      </c>
      <c r="E618" s="3" t="s">
        <v>11</v>
      </c>
      <c r="F618" s="3" t="s">
        <v>12</v>
      </c>
    </row>
    <row r="619" spans="2:6">
      <c r="B619" s="16" t="s">
        <v>43</v>
      </c>
      <c r="C619" s="6" t="s">
        <v>14</v>
      </c>
      <c r="D619" s="7">
        <v>1100</v>
      </c>
      <c r="E619" s="4">
        <v>12</v>
      </c>
      <c r="F619" s="47">
        <f>+E619*D619</f>
        <v>13200</v>
      </c>
    </row>
    <row r="620" spans="2:6">
      <c r="B620" s="16" t="s">
        <v>15</v>
      </c>
      <c r="C620" s="6" t="s">
        <v>14</v>
      </c>
      <c r="D620" s="8">
        <v>740</v>
      </c>
      <c r="E620" s="4">
        <v>3</v>
      </c>
      <c r="F620" s="47">
        <f t="shared" ref="F620:F632" si="10">+E620*D620</f>
        <v>2220</v>
      </c>
    </row>
    <row r="621" spans="2:6">
      <c r="B621" s="16" t="s">
        <v>16</v>
      </c>
      <c r="C621" s="6" t="s">
        <v>14</v>
      </c>
      <c r="D621" s="8">
        <v>970</v>
      </c>
      <c r="E621" s="4">
        <v>0.2</v>
      </c>
      <c r="F621" s="47">
        <f t="shared" si="10"/>
        <v>194</v>
      </c>
    </row>
    <row r="622" spans="2:6">
      <c r="B622" s="16" t="s">
        <v>17</v>
      </c>
      <c r="C622" s="6" t="s">
        <v>18</v>
      </c>
      <c r="D622" s="7">
        <v>170</v>
      </c>
      <c r="E622" s="4">
        <v>1</v>
      </c>
      <c r="F622" s="47">
        <f t="shared" si="10"/>
        <v>170</v>
      </c>
    </row>
    <row r="623" spans="2:6">
      <c r="B623" s="16" t="s">
        <v>58</v>
      </c>
      <c r="C623" s="6" t="s">
        <v>18</v>
      </c>
      <c r="D623" s="7">
        <v>450</v>
      </c>
      <c r="E623" s="4">
        <v>1</v>
      </c>
      <c r="F623" s="47">
        <f t="shared" si="10"/>
        <v>450</v>
      </c>
    </row>
    <row r="624" spans="2:6">
      <c r="B624" s="16" t="s">
        <v>20</v>
      </c>
      <c r="C624" s="6" t="s">
        <v>18</v>
      </c>
      <c r="D624" s="7">
        <v>450</v>
      </c>
      <c r="E624" s="9">
        <v>0.2</v>
      </c>
      <c r="F624" s="47">
        <f t="shared" si="10"/>
        <v>90</v>
      </c>
    </row>
    <row r="625" spans="2:6">
      <c r="B625" s="16" t="s">
        <v>22</v>
      </c>
      <c r="C625" s="6" t="s">
        <v>18</v>
      </c>
      <c r="D625" s="7">
        <v>15000</v>
      </c>
      <c r="E625" s="10">
        <v>0.02</v>
      </c>
      <c r="F625" s="47">
        <f t="shared" si="10"/>
        <v>300</v>
      </c>
    </row>
    <row r="626" spans="2:6">
      <c r="B626" s="16" t="s">
        <v>74</v>
      </c>
      <c r="C626" s="6" t="s">
        <v>14</v>
      </c>
      <c r="D626" s="8">
        <v>3800</v>
      </c>
      <c r="E626" s="4">
        <v>3</v>
      </c>
      <c r="F626" s="47">
        <f t="shared" si="10"/>
        <v>11400</v>
      </c>
    </row>
    <row r="627" spans="2:6">
      <c r="B627" s="16" t="s">
        <v>75</v>
      </c>
      <c r="C627" s="6" t="s">
        <v>18</v>
      </c>
      <c r="D627" s="7">
        <v>1200</v>
      </c>
      <c r="E627" s="4">
        <v>3</v>
      </c>
      <c r="F627" s="47">
        <f t="shared" si="10"/>
        <v>3600</v>
      </c>
    </row>
    <row r="628" spans="2:6">
      <c r="B628" s="16" t="s">
        <v>77</v>
      </c>
      <c r="C628" s="6" t="s">
        <v>18</v>
      </c>
      <c r="D628" s="7">
        <v>2000</v>
      </c>
      <c r="E628" s="4">
        <v>1</v>
      </c>
      <c r="F628" s="47">
        <f t="shared" si="10"/>
        <v>2000</v>
      </c>
    </row>
    <row r="629" spans="2:6">
      <c r="B629" s="16" t="s">
        <v>76</v>
      </c>
      <c r="C629" s="6" t="s">
        <v>18</v>
      </c>
      <c r="D629" s="7">
        <v>1400</v>
      </c>
      <c r="E629" s="4">
        <v>1</v>
      </c>
      <c r="F629" s="47">
        <f t="shared" si="10"/>
        <v>1400</v>
      </c>
    </row>
    <row r="630" spans="2:6">
      <c r="B630" s="16" t="s">
        <v>23</v>
      </c>
      <c r="C630" s="2" t="s">
        <v>2</v>
      </c>
      <c r="D630" s="11">
        <v>750</v>
      </c>
      <c r="E630" s="3">
        <v>3</v>
      </c>
      <c r="F630" s="47">
        <f t="shared" si="10"/>
        <v>2250</v>
      </c>
    </row>
    <row r="631" spans="2:6" ht="31.5">
      <c r="B631" s="16" t="s">
        <v>63</v>
      </c>
      <c r="C631" s="2" t="s">
        <v>18</v>
      </c>
      <c r="D631" s="11">
        <v>7500</v>
      </c>
      <c r="E631" s="3">
        <v>1</v>
      </c>
      <c r="F631" s="47">
        <f t="shared" si="10"/>
        <v>7500</v>
      </c>
    </row>
    <row r="632" spans="2:6">
      <c r="B632" s="16" t="s">
        <v>24</v>
      </c>
      <c r="C632" s="3" t="s">
        <v>18</v>
      </c>
      <c r="D632" s="11">
        <v>1000</v>
      </c>
      <c r="E632" s="3">
        <v>0.5</v>
      </c>
      <c r="F632" s="47">
        <f t="shared" si="10"/>
        <v>500</v>
      </c>
    </row>
    <row r="633" spans="2:6">
      <c r="B633" s="16"/>
      <c r="C633" s="6"/>
      <c r="D633" s="7"/>
      <c r="E633" s="3"/>
      <c r="F633" s="49">
        <f>SUM(F619:F632)</f>
        <v>45274</v>
      </c>
    </row>
    <row r="634" spans="2:6">
      <c r="B634" s="16" t="s">
        <v>27</v>
      </c>
      <c r="C634" s="3"/>
      <c r="D634" s="3"/>
      <c r="E634" s="3"/>
      <c r="F634" s="11"/>
    </row>
    <row r="635" spans="2:6">
      <c r="B635" s="16"/>
      <c r="C635" s="3"/>
      <c r="D635" s="3"/>
      <c r="E635" s="3"/>
      <c r="F635" s="11"/>
    </row>
    <row r="636" spans="2:6">
      <c r="B636" s="16" t="s">
        <v>8</v>
      </c>
      <c r="C636" s="3" t="s">
        <v>9</v>
      </c>
      <c r="D636" s="3" t="s">
        <v>10</v>
      </c>
      <c r="E636" s="3" t="s">
        <v>11</v>
      </c>
      <c r="F636" s="3" t="s">
        <v>12</v>
      </c>
    </row>
    <row r="637" spans="2:6">
      <c r="B637" s="16" t="s">
        <v>28</v>
      </c>
      <c r="C637" s="3" t="s">
        <v>18</v>
      </c>
      <c r="D637" s="11">
        <v>22000</v>
      </c>
      <c r="E637" s="3">
        <v>1</v>
      </c>
      <c r="F637" s="14">
        <f>D637*E637</f>
        <v>22000</v>
      </c>
    </row>
    <row r="638" spans="2:6">
      <c r="B638" s="16" t="s">
        <v>61</v>
      </c>
      <c r="C638" s="3" t="s">
        <v>18</v>
      </c>
      <c r="D638" s="11">
        <f>F637*0.22</f>
        <v>4840</v>
      </c>
      <c r="E638" s="3">
        <v>1</v>
      </c>
      <c r="F638" s="14">
        <f>D638*E638</f>
        <v>4840</v>
      </c>
    </row>
    <row r="639" spans="2:6">
      <c r="B639" s="16" t="s">
        <v>29</v>
      </c>
      <c r="C639" s="3"/>
      <c r="D639" s="3"/>
      <c r="E639" s="6"/>
      <c r="F639" s="14">
        <f>SUM(F637:F638)</f>
        <v>26840</v>
      </c>
    </row>
    <row r="640" spans="2:6">
      <c r="B640" s="16"/>
      <c r="C640" s="3"/>
      <c r="D640" s="3"/>
      <c r="E640" s="3"/>
      <c r="F640" s="3"/>
    </row>
    <row r="641" spans="2:6">
      <c r="B641" s="16"/>
      <c r="C641" s="3"/>
      <c r="D641" s="3"/>
      <c r="E641" s="3"/>
      <c r="F641" s="3"/>
    </row>
    <row r="642" spans="2:6">
      <c r="B642" s="16" t="s">
        <v>30</v>
      </c>
      <c r="C642" s="3"/>
      <c r="D642" s="3"/>
      <c r="E642" s="3"/>
      <c r="F642" s="14"/>
    </row>
    <row r="643" spans="2:6">
      <c r="B643" s="16" t="s">
        <v>8</v>
      </c>
      <c r="C643" s="3" t="s">
        <v>9</v>
      </c>
      <c r="D643" s="3" t="s">
        <v>10</v>
      </c>
      <c r="E643" s="3" t="s">
        <v>11</v>
      </c>
      <c r="F643" s="3" t="s">
        <v>12</v>
      </c>
    </row>
    <row r="644" spans="2:6">
      <c r="B644" s="16" t="s">
        <v>31</v>
      </c>
      <c r="C644" s="3" t="s">
        <v>32</v>
      </c>
      <c r="D644" s="11">
        <v>2000</v>
      </c>
      <c r="E644" s="3">
        <v>2</v>
      </c>
      <c r="F644" s="14">
        <f>D644*E644</f>
        <v>4000</v>
      </c>
    </row>
    <row r="645" spans="2:6">
      <c r="B645" s="16" t="s">
        <v>33</v>
      </c>
      <c r="C645" s="3" t="s">
        <v>32</v>
      </c>
      <c r="D645" s="11">
        <v>200</v>
      </c>
      <c r="E645" s="3">
        <v>1</v>
      </c>
      <c r="F645" s="14">
        <f>D645*E645</f>
        <v>200</v>
      </c>
    </row>
    <row r="646" spans="2:6">
      <c r="B646" s="16" t="s">
        <v>34</v>
      </c>
      <c r="C646" s="3"/>
      <c r="D646" s="3"/>
      <c r="E646" s="3"/>
      <c r="F646" s="14">
        <f>SUM(F644:F645)</f>
        <v>4200</v>
      </c>
    </row>
    <row r="647" spans="2:6">
      <c r="B647" s="16"/>
      <c r="C647" s="3"/>
      <c r="D647" s="3"/>
      <c r="E647" s="3"/>
      <c r="F647" s="6"/>
    </row>
    <row r="648" spans="2:6">
      <c r="B648" s="16" t="s">
        <v>35</v>
      </c>
      <c r="C648" s="3"/>
      <c r="D648" s="3"/>
      <c r="E648" s="3"/>
      <c r="F648" s="11"/>
    </row>
    <row r="649" spans="2:6">
      <c r="B649" s="16" t="s">
        <v>8</v>
      </c>
      <c r="C649" s="3" t="s">
        <v>9</v>
      </c>
      <c r="D649" s="3" t="s">
        <v>10</v>
      </c>
      <c r="E649" s="3" t="s">
        <v>11</v>
      </c>
      <c r="F649" s="3" t="s">
        <v>12</v>
      </c>
    </row>
    <row r="650" spans="2:6">
      <c r="B650" s="16" t="s">
        <v>36</v>
      </c>
      <c r="C650" s="3" t="s">
        <v>32</v>
      </c>
      <c r="D650" s="11">
        <v>1000</v>
      </c>
      <c r="E650" s="6">
        <v>2</v>
      </c>
      <c r="F650" s="15">
        <f>D650*E650</f>
        <v>2000</v>
      </c>
    </row>
    <row r="651" spans="2:6">
      <c r="B651" s="16" t="s">
        <v>37</v>
      </c>
      <c r="C651" s="3"/>
      <c r="D651" s="3"/>
      <c r="E651" s="6"/>
      <c r="F651" s="14">
        <f>SUM(F650)</f>
        <v>2000</v>
      </c>
    </row>
    <row r="652" spans="2:6">
      <c r="B652" s="16"/>
      <c r="C652" s="3"/>
      <c r="D652" s="3"/>
      <c r="E652" s="6"/>
      <c r="F652" s="6"/>
    </row>
    <row r="653" spans="2:6" ht="31.5">
      <c r="B653" s="16" t="s">
        <v>38</v>
      </c>
      <c r="C653" s="3"/>
      <c r="D653" s="3"/>
      <c r="E653" s="6"/>
      <c r="F653" s="17">
        <f>F651+F646+F639+F633</f>
        <v>78314</v>
      </c>
    </row>
    <row r="654" spans="2:6">
      <c r="B654" s="16"/>
      <c r="C654" s="6"/>
      <c r="D654" s="6"/>
      <c r="E654" s="6"/>
      <c r="F654" s="6"/>
    </row>
    <row r="655" spans="2:6">
      <c r="B655" s="16" t="s">
        <v>39</v>
      </c>
      <c r="C655" s="6"/>
      <c r="D655" s="6"/>
      <c r="E655" s="6"/>
      <c r="F655" s="6"/>
    </row>
    <row r="656" spans="2:6">
      <c r="B656" s="16"/>
      <c r="C656" s="2"/>
      <c r="D656" s="2" t="s">
        <v>40</v>
      </c>
      <c r="E656" s="6"/>
      <c r="F656" s="2" t="s">
        <v>41</v>
      </c>
    </row>
    <row r="657" spans="2:6">
      <c r="B657" s="16"/>
      <c r="C657" s="6"/>
      <c r="D657" s="6">
        <v>1</v>
      </c>
      <c r="E657" s="6"/>
      <c r="F657" s="18">
        <f>F653/D657</f>
        <v>78314</v>
      </c>
    </row>
    <row r="660" spans="2:6">
      <c r="B660" s="100" t="s">
        <v>107</v>
      </c>
      <c r="C660" s="101"/>
      <c r="D660" s="101"/>
      <c r="E660" s="101"/>
      <c r="F660" s="101"/>
    </row>
    <row r="661" spans="2:6">
      <c r="B661" s="3" t="s">
        <v>7</v>
      </c>
      <c r="C661" s="3"/>
      <c r="D661" s="3"/>
      <c r="E661" s="4"/>
      <c r="F661" s="5"/>
    </row>
    <row r="662" spans="2:6">
      <c r="B662" s="16" t="s">
        <v>8</v>
      </c>
      <c r="C662" s="3" t="s">
        <v>9</v>
      </c>
      <c r="D662" s="3" t="s">
        <v>10</v>
      </c>
      <c r="E662" s="3" t="s">
        <v>11</v>
      </c>
      <c r="F662" s="3" t="s">
        <v>12</v>
      </c>
    </row>
    <row r="663" spans="2:6">
      <c r="B663" s="16" t="s">
        <v>43</v>
      </c>
      <c r="C663" s="6" t="s">
        <v>14</v>
      </c>
      <c r="D663" s="7">
        <v>1100</v>
      </c>
      <c r="E663" s="4">
        <v>12</v>
      </c>
      <c r="F663" s="47">
        <f>+E663*D663</f>
        <v>13200</v>
      </c>
    </row>
    <row r="664" spans="2:6">
      <c r="B664" s="16" t="s">
        <v>15</v>
      </c>
      <c r="C664" s="6" t="s">
        <v>14</v>
      </c>
      <c r="D664" s="8">
        <v>740</v>
      </c>
      <c r="E664" s="4">
        <v>4</v>
      </c>
      <c r="F664" s="47">
        <f t="shared" ref="F664:F676" si="11">+E664*D664</f>
        <v>2960</v>
      </c>
    </row>
    <row r="665" spans="2:6">
      <c r="B665" s="16" t="s">
        <v>16</v>
      </c>
      <c r="C665" s="6" t="s">
        <v>14</v>
      </c>
      <c r="D665" s="8">
        <v>970</v>
      </c>
      <c r="E665" s="4">
        <v>0.2</v>
      </c>
      <c r="F665" s="47">
        <f t="shared" si="11"/>
        <v>194</v>
      </c>
    </row>
    <row r="666" spans="2:6">
      <c r="B666" s="16" t="s">
        <v>17</v>
      </c>
      <c r="C666" s="6" t="s">
        <v>18</v>
      </c>
      <c r="D666" s="7">
        <v>170</v>
      </c>
      <c r="E666" s="4">
        <v>1</v>
      </c>
      <c r="F666" s="47">
        <f t="shared" si="11"/>
        <v>170</v>
      </c>
    </row>
    <row r="667" spans="2:6">
      <c r="B667" s="16" t="s">
        <v>58</v>
      </c>
      <c r="C667" s="6" t="s">
        <v>18</v>
      </c>
      <c r="D667" s="7">
        <v>450</v>
      </c>
      <c r="E667" s="4">
        <v>1</v>
      </c>
      <c r="F667" s="47">
        <f t="shared" si="11"/>
        <v>450</v>
      </c>
    </row>
    <row r="668" spans="2:6">
      <c r="B668" s="16" t="s">
        <v>20</v>
      </c>
      <c r="C668" s="6" t="s">
        <v>18</v>
      </c>
      <c r="D668" s="7">
        <v>450</v>
      </c>
      <c r="E668" s="9">
        <v>0.2</v>
      </c>
      <c r="F668" s="47">
        <f t="shared" si="11"/>
        <v>90</v>
      </c>
    </row>
    <row r="669" spans="2:6">
      <c r="B669" s="16" t="s">
        <v>22</v>
      </c>
      <c r="C669" s="6" t="s">
        <v>18</v>
      </c>
      <c r="D669" s="7">
        <v>15000</v>
      </c>
      <c r="E669" s="10">
        <v>0.02</v>
      </c>
      <c r="F669" s="47">
        <f t="shared" si="11"/>
        <v>300</v>
      </c>
    </row>
    <row r="670" spans="2:6">
      <c r="B670" s="39" t="s">
        <v>74</v>
      </c>
      <c r="C670" s="40" t="s">
        <v>14</v>
      </c>
      <c r="D670" s="41">
        <v>3800</v>
      </c>
      <c r="E670" s="42">
        <v>3</v>
      </c>
      <c r="F670" s="47">
        <f t="shared" si="11"/>
        <v>11400</v>
      </c>
    </row>
    <row r="671" spans="2:6">
      <c r="B671" s="43" t="s">
        <v>75</v>
      </c>
      <c r="C671" s="44" t="s">
        <v>18</v>
      </c>
      <c r="D671" s="45">
        <v>1200</v>
      </c>
      <c r="E671" s="46">
        <v>3</v>
      </c>
      <c r="F671" s="47">
        <f t="shared" si="11"/>
        <v>3600</v>
      </c>
    </row>
    <row r="672" spans="2:6">
      <c r="B672" s="43" t="s">
        <v>77</v>
      </c>
      <c r="C672" s="44" t="s">
        <v>18</v>
      </c>
      <c r="D672" s="45">
        <v>2000</v>
      </c>
      <c r="E672" s="46">
        <v>1</v>
      </c>
      <c r="F672" s="47">
        <f t="shared" si="11"/>
        <v>2000</v>
      </c>
    </row>
    <row r="673" spans="2:6">
      <c r="B673" s="43" t="s">
        <v>76</v>
      </c>
      <c r="C673" s="44" t="s">
        <v>18</v>
      </c>
      <c r="D673" s="45">
        <v>1400</v>
      </c>
      <c r="E673" s="46">
        <v>1</v>
      </c>
      <c r="F673" s="47">
        <f t="shared" si="11"/>
        <v>1400</v>
      </c>
    </row>
    <row r="674" spans="2:6">
      <c r="B674" s="16" t="s">
        <v>23</v>
      </c>
      <c r="C674" s="2" t="s">
        <v>2</v>
      </c>
      <c r="D674" s="11">
        <v>650</v>
      </c>
      <c r="E674" s="3">
        <v>3</v>
      </c>
      <c r="F674" s="47">
        <f t="shared" si="11"/>
        <v>1950</v>
      </c>
    </row>
    <row r="675" spans="2:6" ht="31.5">
      <c r="B675" s="16" t="s">
        <v>65</v>
      </c>
      <c r="C675" s="2" t="s">
        <v>18</v>
      </c>
      <c r="D675" s="11">
        <v>11000</v>
      </c>
      <c r="E675" s="3">
        <v>1</v>
      </c>
      <c r="F675" s="47">
        <f t="shared" si="11"/>
        <v>11000</v>
      </c>
    </row>
    <row r="676" spans="2:6">
      <c r="B676" s="16" t="s">
        <v>24</v>
      </c>
      <c r="C676" s="3" t="s">
        <v>18</v>
      </c>
      <c r="D676" s="11">
        <v>1000</v>
      </c>
      <c r="E676" s="3">
        <v>0.5</v>
      </c>
      <c r="F676" s="47">
        <f t="shared" si="11"/>
        <v>500</v>
      </c>
    </row>
    <row r="677" spans="2:6">
      <c r="B677" s="16"/>
      <c r="C677" s="6"/>
      <c r="D677" s="7"/>
      <c r="E677" s="3"/>
      <c r="F677" s="49">
        <f>SUM(F663:F676)</f>
        <v>49214</v>
      </c>
    </row>
    <row r="678" spans="2:6">
      <c r="B678" s="16" t="s">
        <v>27</v>
      </c>
      <c r="C678" s="3"/>
      <c r="D678" s="3"/>
      <c r="E678" s="3"/>
      <c r="F678" s="11"/>
    </row>
    <row r="679" spans="2:6">
      <c r="B679" s="16"/>
      <c r="C679" s="3"/>
      <c r="D679" s="3"/>
      <c r="E679" s="3"/>
      <c r="F679" s="11"/>
    </row>
    <row r="680" spans="2:6">
      <c r="B680" s="16" t="s">
        <v>8</v>
      </c>
      <c r="C680" s="3" t="s">
        <v>9</v>
      </c>
      <c r="D680" s="3" t="s">
        <v>10</v>
      </c>
      <c r="E680" s="3" t="s">
        <v>11</v>
      </c>
      <c r="F680" s="3" t="s">
        <v>12</v>
      </c>
    </row>
    <row r="681" spans="2:6">
      <c r="B681" s="16" t="s">
        <v>28</v>
      </c>
      <c r="C681" s="3" t="s">
        <v>18</v>
      </c>
      <c r="D681" s="11">
        <v>18000</v>
      </c>
      <c r="E681" s="3">
        <v>1</v>
      </c>
      <c r="F681" s="14">
        <f>D681*E681</f>
        <v>18000</v>
      </c>
    </row>
    <row r="682" spans="2:6">
      <c r="B682" s="16" t="s">
        <v>61</v>
      </c>
      <c r="C682" s="3" t="s">
        <v>18</v>
      </c>
      <c r="D682" s="11">
        <f>F681*0.22</f>
        <v>3960</v>
      </c>
      <c r="E682" s="3">
        <v>1</v>
      </c>
      <c r="F682" s="14">
        <f>D682*E682</f>
        <v>3960</v>
      </c>
    </row>
    <row r="683" spans="2:6">
      <c r="B683" s="16" t="s">
        <v>29</v>
      </c>
      <c r="C683" s="3"/>
      <c r="D683" s="3"/>
      <c r="E683" s="6"/>
      <c r="F683" s="14">
        <f>SUM(F681:F682)</f>
        <v>21960</v>
      </c>
    </row>
    <row r="684" spans="2:6">
      <c r="B684" s="16"/>
      <c r="C684" s="3"/>
      <c r="D684" s="3"/>
      <c r="E684" s="3"/>
      <c r="F684" s="3"/>
    </row>
    <row r="685" spans="2:6">
      <c r="B685" s="16"/>
      <c r="C685" s="3"/>
      <c r="D685" s="3"/>
      <c r="E685" s="3"/>
      <c r="F685" s="3"/>
    </row>
    <row r="686" spans="2:6">
      <c r="B686" s="16" t="s">
        <v>30</v>
      </c>
      <c r="C686" s="3"/>
      <c r="D686" s="3"/>
      <c r="E686" s="3"/>
      <c r="F686" s="14"/>
    </row>
    <row r="687" spans="2:6">
      <c r="B687" s="16" t="s">
        <v>8</v>
      </c>
      <c r="C687" s="3" t="s">
        <v>9</v>
      </c>
      <c r="D687" s="3" t="s">
        <v>10</v>
      </c>
      <c r="E687" s="3" t="s">
        <v>11</v>
      </c>
      <c r="F687" s="3" t="s">
        <v>12</v>
      </c>
    </row>
    <row r="688" spans="2:6">
      <c r="B688" s="16" t="s">
        <v>31</v>
      </c>
      <c r="C688" s="3" t="s">
        <v>32</v>
      </c>
      <c r="D688" s="11">
        <v>2000</v>
      </c>
      <c r="E688" s="3">
        <v>2</v>
      </c>
      <c r="F688" s="14">
        <f>D688*E688</f>
        <v>4000</v>
      </c>
    </row>
    <row r="689" spans="2:6">
      <c r="B689" s="16" t="s">
        <v>33</v>
      </c>
      <c r="C689" s="3" t="s">
        <v>32</v>
      </c>
      <c r="D689" s="11">
        <v>200</v>
      </c>
      <c r="E689" s="3">
        <v>1</v>
      </c>
      <c r="F689" s="14">
        <f>D689*E689</f>
        <v>200</v>
      </c>
    </row>
    <row r="690" spans="2:6">
      <c r="B690" s="16" t="s">
        <v>34</v>
      </c>
      <c r="C690" s="3"/>
      <c r="D690" s="3"/>
      <c r="E690" s="3"/>
      <c r="F690" s="14">
        <f>SUM(F688:F689)</f>
        <v>4200</v>
      </c>
    </row>
    <row r="691" spans="2:6">
      <c r="B691" s="16"/>
      <c r="C691" s="3"/>
      <c r="D691" s="3"/>
      <c r="E691" s="3"/>
      <c r="F691" s="6"/>
    </row>
    <row r="692" spans="2:6">
      <c r="B692" s="16" t="s">
        <v>35</v>
      </c>
      <c r="C692" s="3"/>
      <c r="D692" s="3"/>
      <c r="E692" s="3"/>
      <c r="F692" s="11"/>
    </row>
    <row r="693" spans="2:6">
      <c r="B693" s="16" t="s">
        <v>8</v>
      </c>
      <c r="C693" s="3" t="s">
        <v>9</v>
      </c>
      <c r="D693" s="3" t="s">
        <v>10</v>
      </c>
      <c r="E693" s="3" t="s">
        <v>11</v>
      </c>
      <c r="F693" s="3" t="s">
        <v>12</v>
      </c>
    </row>
    <row r="694" spans="2:6">
      <c r="B694" s="16" t="s">
        <v>36</v>
      </c>
      <c r="C694" s="3" t="s">
        <v>32</v>
      </c>
      <c r="D694" s="11">
        <v>1000</v>
      </c>
      <c r="E694" s="6">
        <v>2</v>
      </c>
      <c r="F694" s="15">
        <f>D694*E694</f>
        <v>2000</v>
      </c>
    </row>
    <row r="695" spans="2:6">
      <c r="B695" s="16" t="s">
        <v>37</v>
      </c>
      <c r="C695" s="3"/>
      <c r="D695" s="3"/>
      <c r="E695" s="6"/>
      <c r="F695" s="14">
        <f>SUM(F694)</f>
        <v>2000</v>
      </c>
    </row>
    <row r="696" spans="2:6">
      <c r="B696" s="16"/>
      <c r="C696" s="3"/>
      <c r="D696" s="3"/>
      <c r="E696" s="6"/>
      <c r="F696" s="6"/>
    </row>
    <row r="697" spans="2:6" ht="31.5">
      <c r="B697" s="16" t="s">
        <v>38</v>
      </c>
      <c r="C697" s="3"/>
      <c r="D697" s="3"/>
      <c r="E697" s="6"/>
      <c r="F697" s="17">
        <f>F695+F690+F683+F677</f>
        <v>77374</v>
      </c>
    </row>
    <row r="698" spans="2:6">
      <c r="B698" s="16"/>
      <c r="C698" s="6"/>
      <c r="D698" s="6"/>
      <c r="E698" s="6"/>
      <c r="F698" s="6"/>
    </row>
    <row r="699" spans="2:6">
      <c r="B699" s="16" t="s">
        <v>39</v>
      </c>
      <c r="C699" s="6"/>
      <c r="D699" s="6"/>
      <c r="E699" s="6"/>
      <c r="F699" s="6"/>
    </row>
    <row r="700" spans="2:6">
      <c r="B700" s="16"/>
      <c r="C700" s="2"/>
      <c r="D700" s="2" t="s">
        <v>40</v>
      </c>
      <c r="E700" s="6"/>
      <c r="F700" s="2" t="s">
        <v>41</v>
      </c>
    </row>
    <row r="701" spans="2:6">
      <c r="B701" s="16"/>
      <c r="C701" s="6"/>
      <c r="D701" s="6">
        <v>1</v>
      </c>
      <c r="E701" s="6"/>
      <c r="F701" s="18">
        <f>F697/D701</f>
        <v>77374</v>
      </c>
    </row>
    <row r="704" spans="2:6">
      <c r="B704" s="100" t="s">
        <v>108</v>
      </c>
      <c r="C704" s="101"/>
      <c r="D704" s="101"/>
      <c r="E704" s="101"/>
      <c r="F704" s="101"/>
    </row>
    <row r="705" spans="2:6">
      <c r="B705" s="3" t="s">
        <v>7</v>
      </c>
      <c r="C705" s="3"/>
      <c r="D705" s="3"/>
      <c r="E705" s="4"/>
      <c r="F705" s="5"/>
    </row>
    <row r="706" spans="2:6">
      <c r="B706" s="16" t="s">
        <v>8</v>
      </c>
      <c r="C706" s="3" t="s">
        <v>9</v>
      </c>
      <c r="D706" s="3" t="s">
        <v>10</v>
      </c>
      <c r="E706" s="3" t="s">
        <v>11</v>
      </c>
      <c r="F706" s="3" t="s">
        <v>12</v>
      </c>
    </row>
    <row r="707" spans="2:6">
      <c r="B707" s="16" t="s">
        <v>43</v>
      </c>
      <c r="C707" s="6" t="s">
        <v>14</v>
      </c>
      <c r="D707" s="7">
        <v>1100</v>
      </c>
      <c r="E707" s="4">
        <v>21</v>
      </c>
      <c r="F707" s="47">
        <f>+E707*D707</f>
        <v>23100</v>
      </c>
    </row>
    <row r="708" spans="2:6">
      <c r="B708" s="16" t="s">
        <v>15</v>
      </c>
      <c r="C708" s="6" t="s">
        <v>14</v>
      </c>
      <c r="D708" s="8">
        <v>740</v>
      </c>
      <c r="E708" s="4">
        <v>3</v>
      </c>
      <c r="F708" s="47">
        <f t="shared" ref="F708:F720" si="12">+E708*D708</f>
        <v>2220</v>
      </c>
    </row>
    <row r="709" spans="2:6">
      <c r="B709" s="16" t="s">
        <v>16</v>
      </c>
      <c r="C709" s="6" t="s">
        <v>14</v>
      </c>
      <c r="D709" s="8">
        <v>970</v>
      </c>
      <c r="E709" s="4">
        <v>0.2</v>
      </c>
      <c r="F709" s="47">
        <f t="shared" si="12"/>
        <v>194</v>
      </c>
    </row>
    <row r="710" spans="2:6">
      <c r="B710" s="16" t="s">
        <v>17</v>
      </c>
      <c r="C710" s="6" t="s">
        <v>18</v>
      </c>
      <c r="D710" s="7">
        <v>170</v>
      </c>
      <c r="E710" s="4">
        <v>1</v>
      </c>
      <c r="F710" s="47">
        <f t="shared" si="12"/>
        <v>170</v>
      </c>
    </row>
    <row r="711" spans="2:6">
      <c r="B711" s="16" t="s">
        <v>58</v>
      </c>
      <c r="C711" s="6" t="s">
        <v>18</v>
      </c>
      <c r="D711" s="7">
        <v>450</v>
      </c>
      <c r="E711" s="4">
        <v>1</v>
      </c>
      <c r="F711" s="47">
        <f t="shared" si="12"/>
        <v>450</v>
      </c>
    </row>
    <row r="712" spans="2:6">
      <c r="B712" s="16" t="s">
        <v>20</v>
      </c>
      <c r="C712" s="6" t="s">
        <v>18</v>
      </c>
      <c r="D712" s="7">
        <v>450</v>
      </c>
      <c r="E712" s="9">
        <v>0.2</v>
      </c>
      <c r="F712" s="47">
        <f t="shared" si="12"/>
        <v>90</v>
      </c>
    </row>
    <row r="713" spans="2:6">
      <c r="B713" s="16" t="s">
        <v>22</v>
      </c>
      <c r="C713" s="6" t="s">
        <v>18</v>
      </c>
      <c r="D713" s="7">
        <v>15000</v>
      </c>
      <c r="E713" s="10">
        <v>0.02</v>
      </c>
      <c r="F713" s="47">
        <f t="shared" si="12"/>
        <v>300</v>
      </c>
    </row>
    <row r="714" spans="2:6">
      <c r="B714" s="39" t="s">
        <v>74</v>
      </c>
      <c r="C714" s="40" t="s">
        <v>14</v>
      </c>
      <c r="D714" s="41">
        <v>3800</v>
      </c>
      <c r="E714" s="42">
        <v>3</v>
      </c>
      <c r="F714" s="47">
        <f t="shared" si="12"/>
        <v>11400</v>
      </c>
    </row>
    <row r="715" spans="2:6">
      <c r="B715" s="43" t="s">
        <v>75</v>
      </c>
      <c r="C715" s="44" t="s">
        <v>18</v>
      </c>
      <c r="D715" s="45">
        <v>1200</v>
      </c>
      <c r="E715" s="46">
        <v>3</v>
      </c>
      <c r="F715" s="47">
        <f t="shared" si="12"/>
        <v>3600</v>
      </c>
    </row>
    <row r="716" spans="2:6">
      <c r="B716" s="43" t="s">
        <v>77</v>
      </c>
      <c r="C716" s="44" t="s">
        <v>18</v>
      </c>
      <c r="D716" s="45">
        <v>2000</v>
      </c>
      <c r="E716" s="46">
        <v>1</v>
      </c>
      <c r="F716" s="47">
        <f t="shared" si="12"/>
        <v>2000</v>
      </c>
    </row>
    <row r="717" spans="2:6">
      <c r="B717" s="43" t="s">
        <v>76</v>
      </c>
      <c r="C717" s="44" t="s">
        <v>18</v>
      </c>
      <c r="D717" s="45">
        <v>1400</v>
      </c>
      <c r="E717" s="46">
        <v>1</v>
      </c>
      <c r="F717" s="47">
        <f t="shared" si="12"/>
        <v>1400</v>
      </c>
    </row>
    <row r="718" spans="2:6">
      <c r="B718" s="16" t="s">
        <v>23</v>
      </c>
      <c r="C718" s="2" t="s">
        <v>2</v>
      </c>
      <c r="D718" s="11">
        <v>650</v>
      </c>
      <c r="E718" s="3">
        <v>3</v>
      </c>
      <c r="F718" s="47">
        <f t="shared" si="12"/>
        <v>1950</v>
      </c>
    </row>
    <row r="719" spans="2:6" ht="31.5">
      <c r="B719" s="16" t="s">
        <v>67</v>
      </c>
      <c r="C719" s="2" t="s">
        <v>18</v>
      </c>
      <c r="D719" s="11">
        <v>15000</v>
      </c>
      <c r="E719" s="3">
        <v>1</v>
      </c>
      <c r="F719" s="47">
        <f t="shared" si="12"/>
        <v>15000</v>
      </c>
    </row>
    <row r="720" spans="2:6">
      <c r="B720" s="16" t="s">
        <v>24</v>
      </c>
      <c r="C720" s="3" t="s">
        <v>18</v>
      </c>
      <c r="D720" s="11">
        <v>1000</v>
      </c>
      <c r="E720" s="3">
        <v>0.5</v>
      </c>
      <c r="F720" s="47">
        <f t="shared" si="12"/>
        <v>500</v>
      </c>
    </row>
    <row r="721" spans="2:6">
      <c r="B721" s="16"/>
      <c r="C721" s="6"/>
      <c r="D721" s="7"/>
      <c r="E721" s="3"/>
      <c r="F721" s="49">
        <f>SUM(F707:F720)</f>
        <v>62374</v>
      </c>
    </row>
    <row r="722" spans="2:6">
      <c r="B722" s="16" t="s">
        <v>27</v>
      </c>
      <c r="C722" s="3"/>
      <c r="D722" s="3"/>
      <c r="E722" s="3"/>
      <c r="F722" s="11"/>
    </row>
    <row r="723" spans="2:6">
      <c r="B723" s="16"/>
      <c r="C723" s="3"/>
      <c r="D723" s="3"/>
      <c r="E723" s="3"/>
      <c r="F723" s="11"/>
    </row>
    <row r="724" spans="2:6">
      <c r="B724" s="16" t="s">
        <v>8</v>
      </c>
      <c r="C724" s="3" t="s">
        <v>9</v>
      </c>
      <c r="D724" s="3" t="s">
        <v>10</v>
      </c>
      <c r="E724" s="3" t="s">
        <v>11</v>
      </c>
      <c r="F724" s="3" t="s">
        <v>12</v>
      </c>
    </row>
    <row r="725" spans="2:6">
      <c r="B725" s="16" t="s">
        <v>28</v>
      </c>
      <c r="C725" s="3" t="s">
        <v>18</v>
      </c>
      <c r="D725" s="11">
        <v>24000</v>
      </c>
      <c r="E725" s="3">
        <v>1</v>
      </c>
      <c r="F725" s="14">
        <f>D725*E725</f>
        <v>24000</v>
      </c>
    </row>
    <row r="726" spans="2:6">
      <c r="B726" s="16" t="s">
        <v>61</v>
      </c>
      <c r="C726" s="3" t="s">
        <v>18</v>
      </c>
      <c r="D726" s="11">
        <f>F725*0.22</f>
        <v>5280</v>
      </c>
      <c r="E726" s="3">
        <v>1</v>
      </c>
      <c r="F726" s="14">
        <f>D726*E726</f>
        <v>5280</v>
      </c>
    </row>
    <row r="727" spans="2:6">
      <c r="B727" s="16" t="s">
        <v>29</v>
      </c>
      <c r="C727" s="3"/>
      <c r="D727" s="3"/>
      <c r="E727" s="6"/>
      <c r="F727" s="14">
        <f>SUM(F725:F726)</f>
        <v>29280</v>
      </c>
    </row>
    <row r="728" spans="2:6">
      <c r="B728" s="16"/>
      <c r="C728" s="3"/>
      <c r="D728" s="3"/>
      <c r="E728" s="3"/>
      <c r="F728" s="3"/>
    </row>
    <row r="729" spans="2:6">
      <c r="B729" s="16"/>
      <c r="C729" s="3"/>
      <c r="D729" s="3"/>
      <c r="E729" s="3"/>
      <c r="F729" s="3"/>
    </row>
    <row r="730" spans="2:6">
      <c r="B730" s="16" t="s">
        <v>30</v>
      </c>
      <c r="C730" s="3"/>
      <c r="D730" s="3"/>
      <c r="E730" s="3"/>
      <c r="F730" s="14"/>
    </row>
    <row r="731" spans="2:6">
      <c r="B731" s="16" t="s">
        <v>8</v>
      </c>
      <c r="C731" s="3" t="s">
        <v>9</v>
      </c>
      <c r="D731" s="3" t="s">
        <v>10</v>
      </c>
      <c r="E731" s="3" t="s">
        <v>11</v>
      </c>
      <c r="F731" s="3" t="s">
        <v>12</v>
      </c>
    </row>
    <row r="732" spans="2:6">
      <c r="B732" s="16" t="s">
        <v>31</v>
      </c>
      <c r="C732" s="3" t="s">
        <v>32</v>
      </c>
      <c r="D732" s="11">
        <v>2000</v>
      </c>
      <c r="E732" s="3">
        <v>2</v>
      </c>
      <c r="F732" s="14">
        <f>D732*E732</f>
        <v>4000</v>
      </c>
    </row>
    <row r="733" spans="2:6">
      <c r="B733" s="16" t="s">
        <v>33</v>
      </c>
      <c r="C733" s="3" t="s">
        <v>32</v>
      </c>
      <c r="D733" s="11">
        <v>200</v>
      </c>
      <c r="E733" s="3">
        <v>1</v>
      </c>
      <c r="F733" s="14">
        <f>D733*E733</f>
        <v>200</v>
      </c>
    </row>
    <row r="734" spans="2:6">
      <c r="B734" s="16" t="s">
        <v>34</v>
      </c>
      <c r="C734" s="3"/>
      <c r="D734" s="3"/>
      <c r="E734" s="3"/>
      <c r="F734" s="14">
        <f>SUM(F732:F733)</f>
        <v>4200</v>
      </c>
    </row>
    <row r="735" spans="2:6">
      <c r="B735" s="16"/>
      <c r="C735" s="3"/>
      <c r="D735" s="3"/>
      <c r="E735" s="3"/>
      <c r="F735" s="6"/>
    </row>
    <row r="736" spans="2:6">
      <c r="B736" s="16" t="s">
        <v>35</v>
      </c>
      <c r="C736" s="3"/>
      <c r="D736" s="3"/>
      <c r="E736" s="3"/>
      <c r="F736" s="11"/>
    </row>
    <row r="737" spans="2:6">
      <c r="B737" s="16" t="s">
        <v>8</v>
      </c>
      <c r="C737" s="3" t="s">
        <v>9</v>
      </c>
      <c r="D737" s="3" t="s">
        <v>10</v>
      </c>
      <c r="E737" s="3" t="s">
        <v>11</v>
      </c>
      <c r="F737" s="3" t="s">
        <v>12</v>
      </c>
    </row>
    <row r="738" spans="2:6">
      <c r="B738" s="16" t="s">
        <v>36</v>
      </c>
      <c r="C738" s="3" t="s">
        <v>32</v>
      </c>
      <c r="D738" s="11">
        <v>1000</v>
      </c>
      <c r="E738" s="6">
        <v>2</v>
      </c>
      <c r="F738" s="15">
        <f>D738*E738</f>
        <v>2000</v>
      </c>
    </row>
    <row r="739" spans="2:6">
      <c r="B739" s="16" t="s">
        <v>37</v>
      </c>
      <c r="C739" s="3"/>
      <c r="D739" s="3"/>
      <c r="E739" s="6"/>
      <c r="F739" s="14">
        <f>SUM(F738)</f>
        <v>2000</v>
      </c>
    </row>
    <row r="740" spans="2:6">
      <c r="B740" s="16"/>
      <c r="C740" s="3"/>
      <c r="D740" s="3"/>
      <c r="E740" s="6"/>
      <c r="F740" s="6"/>
    </row>
    <row r="741" spans="2:6" ht="31.5">
      <c r="B741" s="16" t="s">
        <v>38</v>
      </c>
      <c r="C741" s="3"/>
      <c r="D741" s="3"/>
      <c r="E741" s="6"/>
      <c r="F741" s="17">
        <f>F739+F734+F727+F721</f>
        <v>97854</v>
      </c>
    </row>
    <row r="742" spans="2:6">
      <c r="B742" s="16"/>
      <c r="C742" s="6"/>
      <c r="D742" s="6"/>
      <c r="E742" s="6"/>
      <c r="F742" s="6"/>
    </row>
    <row r="743" spans="2:6">
      <c r="B743" s="16" t="s">
        <v>39</v>
      </c>
      <c r="C743" s="6"/>
      <c r="D743" s="6"/>
      <c r="E743" s="6"/>
      <c r="F743" s="6"/>
    </row>
    <row r="744" spans="2:6">
      <c r="B744" s="16"/>
      <c r="C744" s="2"/>
      <c r="D744" s="2" t="s">
        <v>40</v>
      </c>
      <c r="E744" s="6"/>
      <c r="F744" s="2" t="s">
        <v>41</v>
      </c>
    </row>
    <row r="745" spans="2:6">
      <c r="B745" s="16"/>
      <c r="C745" s="6"/>
      <c r="D745" s="6">
        <v>1</v>
      </c>
      <c r="E745" s="6"/>
      <c r="F745" s="18">
        <f>F741/D745</f>
        <v>97854</v>
      </c>
    </row>
    <row r="748" spans="2:6" ht="42.95" customHeight="1">
      <c r="B748" s="102" t="s">
        <v>177</v>
      </c>
      <c r="C748" s="103"/>
      <c r="D748" s="103"/>
      <c r="E748" s="103"/>
      <c r="F748" s="104"/>
    </row>
    <row r="749" spans="2:6">
      <c r="B749" s="3" t="s">
        <v>7</v>
      </c>
      <c r="C749" s="3"/>
      <c r="D749" s="3"/>
      <c r="E749" s="4"/>
      <c r="F749" s="5"/>
    </row>
    <row r="750" spans="2:6">
      <c r="B750" s="16" t="s">
        <v>8</v>
      </c>
      <c r="C750" s="3" t="s">
        <v>9</v>
      </c>
      <c r="D750" s="3" t="s">
        <v>10</v>
      </c>
      <c r="E750" s="3" t="s">
        <v>11</v>
      </c>
      <c r="F750" s="3" t="s">
        <v>12</v>
      </c>
    </row>
    <row r="751" spans="2:6" ht="31.5">
      <c r="B751" s="16" t="s">
        <v>178</v>
      </c>
      <c r="C751" s="6" t="s">
        <v>109</v>
      </c>
      <c r="D751" s="7">
        <v>29000</v>
      </c>
      <c r="E751" s="4">
        <v>1</v>
      </c>
      <c r="F751" s="47">
        <f>+E751*D751</f>
        <v>29000</v>
      </c>
    </row>
    <row r="752" spans="2:6">
      <c r="B752" s="16" t="s">
        <v>24</v>
      </c>
      <c r="C752" s="3" t="s">
        <v>18</v>
      </c>
      <c r="D752" s="11">
        <v>1000</v>
      </c>
      <c r="E752" s="3">
        <v>1</v>
      </c>
      <c r="F752" s="47">
        <f>+E752*D752</f>
        <v>1000</v>
      </c>
    </row>
    <row r="753" spans="2:6">
      <c r="B753" s="16"/>
      <c r="C753" s="6"/>
      <c r="D753" s="7"/>
      <c r="E753" s="3"/>
      <c r="F753" s="49">
        <f>SUM(F751:F752)</f>
        <v>30000</v>
      </c>
    </row>
    <row r="754" spans="2:6">
      <c r="B754" s="16" t="s">
        <v>27</v>
      </c>
      <c r="C754" s="3"/>
      <c r="D754" s="3"/>
      <c r="E754" s="3"/>
      <c r="F754" s="11"/>
    </row>
    <row r="755" spans="2:6">
      <c r="B755" s="16"/>
      <c r="C755" s="3"/>
      <c r="D755" s="3"/>
      <c r="E755" s="3"/>
      <c r="F755" s="11"/>
    </row>
    <row r="756" spans="2:6">
      <c r="B756" s="16" t="s">
        <v>8</v>
      </c>
      <c r="C756" s="3" t="s">
        <v>9</v>
      </c>
      <c r="D756" s="3" t="s">
        <v>10</v>
      </c>
      <c r="E756" s="3" t="s">
        <v>11</v>
      </c>
      <c r="F756" s="3" t="s">
        <v>12</v>
      </c>
    </row>
    <row r="757" spans="2:6">
      <c r="B757" s="16" t="s">
        <v>28</v>
      </c>
      <c r="C757" s="3" t="s">
        <v>18</v>
      </c>
      <c r="D757" s="11">
        <v>7000</v>
      </c>
      <c r="E757" s="3">
        <v>1</v>
      </c>
      <c r="F757" s="14">
        <f>D757*E757</f>
        <v>7000</v>
      </c>
    </row>
    <row r="758" spans="2:6">
      <c r="B758" s="16" t="s">
        <v>61</v>
      </c>
      <c r="C758" s="3" t="s">
        <v>18</v>
      </c>
      <c r="D758" s="11">
        <f>F757*0.22</f>
        <v>1540</v>
      </c>
      <c r="E758" s="3">
        <v>1</v>
      </c>
      <c r="F758" s="14">
        <f>D758*E758</f>
        <v>1540</v>
      </c>
    </row>
    <row r="759" spans="2:6">
      <c r="B759" s="16" t="s">
        <v>29</v>
      </c>
      <c r="C759" s="3"/>
      <c r="D759" s="3"/>
      <c r="E759" s="6"/>
      <c r="F759" s="14">
        <f>SUM(F757:F758)</f>
        <v>8540</v>
      </c>
    </row>
    <row r="760" spans="2:6">
      <c r="B760" s="16"/>
      <c r="C760" s="3"/>
      <c r="D760" s="3"/>
      <c r="E760" s="3"/>
      <c r="F760" s="3"/>
    </row>
    <row r="761" spans="2:6">
      <c r="B761" s="16"/>
      <c r="C761" s="3"/>
      <c r="D761" s="3"/>
      <c r="E761" s="3"/>
      <c r="F761" s="3"/>
    </row>
    <row r="762" spans="2:6">
      <c r="B762" s="16" t="s">
        <v>30</v>
      </c>
      <c r="C762" s="3"/>
      <c r="D762" s="3"/>
      <c r="E762" s="3"/>
      <c r="F762" s="14"/>
    </row>
    <row r="763" spans="2:6">
      <c r="B763" s="16" t="s">
        <v>8</v>
      </c>
      <c r="C763" s="3" t="s">
        <v>9</v>
      </c>
      <c r="D763" s="3" t="s">
        <v>10</v>
      </c>
      <c r="E763" s="3" t="s">
        <v>11</v>
      </c>
      <c r="F763" s="3" t="s">
        <v>12</v>
      </c>
    </row>
    <row r="764" spans="2:6">
      <c r="B764" s="16" t="s">
        <v>31</v>
      </c>
      <c r="C764" s="3" t="s">
        <v>32</v>
      </c>
      <c r="D764" s="11">
        <v>2000</v>
      </c>
      <c r="E764" s="3">
        <v>1</v>
      </c>
      <c r="F764" s="14">
        <f>D764*E764</f>
        <v>2000</v>
      </c>
    </row>
    <row r="765" spans="2:6">
      <c r="B765" s="16" t="s">
        <v>33</v>
      </c>
      <c r="C765" s="3" t="s">
        <v>32</v>
      </c>
      <c r="D765" s="11">
        <v>200</v>
      </c>
      <c r="E765" s="3">
        <v>1</v>
      </c>
      <c r="F765" s="14">
        <f>D765*E765</f>
        <v>200</v>
      </c>
    </row>
    <row r="766" spans="2:6">
      <c r="B766" s="16" t="s">
        <v>34</v>
      </c>
      <c r="C766" s="3"/>
      <c r="D766" s="3"/>
      <c r="E766" s="3"/>
      <c r="F766" s="14">
        <f>SUM(F764:F765)</f>
        <v>2200</v>
      </c>
    </row>
    <row r="767" spans="2:6">
      <c r="B767" s="16"/>
      <c r="C767" s="3"/>
      <c r="D767" s="3"/>
      <c r="E767" s="3"/>
      <c r="F767" s="6"/>
    </row>
    <row r="768" spans="2:6">
      <c r="B768" s="16" t="s">
        <v>35</v>
      </c>
      <c r="C768" s="3"/>
      <c r="D768" s="3"/>
      <c r="E768" s="3"/>
      <c r="F768" s="11"/>
    </row>
    <row r="769" spans="2:6">
      <c r="B769" s="16" t="s">
        <v>8</v>
      </c>
      <c r="C769" s="3" t="s">
        <v>9</v>
      </c>
      <c r="D769" s="3" t="s">
        <v>10</v>
      </c>
      <c r="E769" s="3" t="s">
        <v>11</v>
      </c>
      <c r="F769" s="3" t="s">
        <v>12</v>
      </c>
    </row>
    <row r="770" spans="2:6">
      <c r="B770" s="16" t="s">
        <v>36</v>
      </c>
      <c r="C770" s="3" t="s">
        <v>32</v>
      </c>
      <c r="D770" s="11">
        <v>1000</v>
      </c>
      <c r="E770" s="6">
        <v>1</v>
      </c>
      <c r="F770" s="15">
        <f>D770*E770</f>
        <v>1000</v>
      </c>
    </row>
    <row r="771" spans="2:6">
      <c r="B771" s="16" t="s">
        <v>37</v>
      </c>
      <c r="C771" s="3"/>
      <c r="D771" s="3"/>
      <c r="E771" s="6"/>
      <c r="F771" s="14">
        <f>SUM(F770)</f>
        <v>1000</v>
      </c>
    </row>
    <row r="772" spans="2:6">
      <c r="B772" s="16"/>
      <c r="C772" s="3"/>
      <c r="D772" s="3"/>
      <c r="E772" s="6"/>
      <c r="F772" s="6"/>
    </row>
    <row r="773" spans="2:6" ht="31.5">
      <c r="B773" s="16" t="s">
        <v>38</v>
      </c>
      <c r="C773" s="3"/>
      <c r="D773" s="3"/>
      <c r="E773" s="6"/>
      <c r="F773" s="17">
        <f>F771+F766+F759+F753</f>
        <v>41740</v>
      </c>
    </row>
    <row r="774" spans="2:6">
      <c r="B774" s="16"/>
      <c r="C774" s="6"/>
      <c r="D774" s="6"/>
      <c r="E774" s="6"/>
      <c r="F774" s="6"/>
    </row>
    <row r="775" spans="2:6">
      <c r="B775" s="16" t="s">
        <v>39</v>
      </c>
      <c r="C775" s="6"/>
      <c r="D775" s="6"/>
      <c r="E775" s="6"/>
      <c r="F775" s="6"/>
    </row>
    <row r="776" spans="2:6">
      <c r="B776" s="16"/>
      <c r="C776" s="2"/>
      <c r="D776" s="2" t="s">
        <v>40</v>
      </c>
      <c r="E776" s="6"/>
      <c r="F776" s="2" t="s">
        <v>41</v>
      </c>
    </row>
    <row r="777" spans="2:6">
      <c r="B777" s="16"/>
      <c r="C777" s="6"/>
      <c r="D777" s="6">
        <v>1</v>
      </c>
      <c r="E777" s="6"/>
      <c r="F777" s="18">
        <f>F773/D777</f>
        <v>41740</v>
      </c>
    </row>
    <row r="780" spans="2:6" ht="41.1" customHeight="1">
      <c r="B780" s="102" t="s">
        <v>118</v>
      </c>
      <c r="C780" s="103"/>
      <c r="D780" s="103"/>
      <c r="E780" s="103"/>
      <c r="F780" s="104"/>
    </row>
    <row r="781" spans="2:6">
      <c r="B781" s="3" t="s">
        <v>7</v>
      </c>
      <c r="C781" s="3"/>
      <c r="D781" s="3"/>
      <c r="E781" s="4"/>
      <c r="F781" s="5"/>
    </row>
    <row r="782" spans="2:6">
      <c r="B782" s="16" t="s">
        <v>8</v>
      </c>
      <c r="C782" s="3" t="s">
        <v>9</v>
      </c>
      <c r="D782" s="3" t="s">
        <v>10</v>
      </c>
      <c r="E782" s="3" t="s">
        <v>11</v>
      </c>
      <c r="F782" s="3" t="s">
        <v>12</v>
      </c>
    </row>
    <row r="783" spans="2:6">
      <c r="B783" s="16" t="s">
        <v>120</v>
      </c>
      <c r="C783" s="3" t="s">
        <v>9</v>
      </c>
      <c r="D783" s="11">
        <v>70000</v>
      </c>
      <c r="E783" s="3">
        <v>4</v>
      </c>
      <c r="F783" s="21">
        <f>D783*E783</f>
        <v>280000</v>
      </c>
    </row>
    <row r="784" spans="2:6">
      <c r="B784" s="16" t="s">
        <v>117</v>
      </c>
      <c r="C784" s="3" t="s">
        <v>9</v>
      </c>
      <c r="D784" s="11">
        <v>2500</v>
      </c>
      <c r="E784" s="3">
        <v>8</v>
      </c>
      <c r="F784" s="21">
        <f>D784*E784</f>
        <v>20000</v>
      </c>
    </row>
    <row r="785" spans="2:6">
      <c r="B785" s="16" t="s">
        <v>119</v>
      </c>
      <c r="C785" s="3" t="s">
        <v>9</v>
      </c>
      <c r="D785" s="11">
        <v>180000</v>
      </c>
      <c r="E785" s="3">
        <v>2</v>
      </c>
      <c r="F785" s="21">
        <f>D785*E785</f>
        <v>360000</v>
      </c>
    </row>
    <row r="786" spans="2:6">
      <c r="B786" s="16" t="s">
        <v>24</v>
      </c>
      <c r="C786" s="3" t="s">
        <v>18</v>
      </c>
      <c r="D786" s="11">
        <v>1000</v>
      </c>
      <c r="E786" s="3">
        <v>5</v>
      </c>
      <c r="F786" s="5">
        <f>+E786*D786</f>
        <v>5000</v>
      </c>
    </row>
    <row r="787" spans="2:6">
      <c r="B787" s="16"/>
      <c r="C787" s="6"/>
      <c r="D787" s="7"/>
      <c r="E787" s="3"/>
      <c r="F787" s="11">
        <f>SUM(F783:F786)</f>
        <v>665000</v>
      </c>
    </row>
    <row r="788" spans="2:6">
      <c r="B788" s="16"/>
      <c r="C788" s="6"/>
      <c r="D788" s="7"/>
      <c r="E788" s="3"/>
      <c r="F788" s="11"/>
    </row>
    <row r="789" spans="2:6">
      <c r="B789" s="16" t="s">
        <v>27</v>
      </c>
      <c r="C789" s="3"/>
      <c r="D789" s="3"/>
      <c r="E789" s="3"/>
      <c r="F789" s="11"/>
    </row>
    <row r="790" spans="2:6">
      <c r="B790" s="16"/>
      <c r="C790" s="3"/>
      <c r="D790" s="3"/>
      <c r="E790" s="3"/>
      <c r="F790" s="11"/>
    </row>
    <row r="791" spans="2:6">
      <c r="B791" s="16" t="s">
        <v>8</v>
      </c>
      <c r="C791" s="3" t="s">
        <v>9</v>
      </c>
      <c r="D791" s="3" t="s">
        <v>10</v>
      </c>
      <c r="E791" s="3" t="s">
        <v>11</v>
      </c>
      <c r="F791" s="3" t="s">
        <v>12</v>
      </c>
    </row>
    <row r="792" spans="2:6">
      <c r="B792" s="16" t="s">
        <v>69</v>
      </c>
      <c r="C792" s="3" t="s">
        <v>18</v>
      </c>
      <c r="D792" s="11">
        <v>210000</v>
      </c>
      <c r="E792" s="3">
        <v>1</v>
      </c>
      <c r="F792" s="14">
        <f>D792*E792</f>
        <v>210000</v>
      </c>
    </row>
    <row r="793" spans="2:6">
      <c r="B793" s="16" t="s">
        <v>61</v>
      </c>
      <c r="C793" s="3" t="s">
        <v>18</v>
      </c>
      <c r="D793" s="11">
        <f>F792*0.22</f>
        <v>46200</v>
      </c>
      <c r="E793" s="3">
        <v>1</v>
      </c>
      <c r="F793" s="14">
        <f>D793*E793</f>
        <v>46200</v>
      </c>
    </row>
    <row r="794" spans="2:6">
      <c r="B794" s="16" t="s">
        <v>29</v>
      </c>
      <c r="C794" s="3"/>
      <c r="D794" s="3"/>
      <c r="E794" s="6"/>
      <c r="F794" s="14">
        <f>SUM(F792:F793)</f>
        <v>256200</v>
      </c>
    </row>
    <row r="795" spans="2:6">
      <c r="B795" s="16"/>
      <c r="C795" s="3"/>
      <c r="D795" s="3"/>
      <c r="E795" s="6"/>
      <c r="F795" s="14"/>
    </row>
    <row r="796" spans="2:6">
      <c r="B796" s="16" t="s">
        <v>30</v>
      </c>
      <c r="C796" s="3"/>
      <c r="D796" s="3"/>
      <c r="E796" s="3"/>
      <c r="F796" s="14"/>
    </row>
    <row r="797" spans="2:6">
      <c r="B797" s="16" t="s">
        <v>8</v>
      </c>
      <c r="C797" s="3" t="s">
        <v>9</v>
      </c>
      <c r="D797" s="3" t="s">
        <v>10</v>
      </c>
      <c r="E797" s="3" t="s">
        <v>11</v>
      </c>
      <c r="F797" s="3" t="s">
        <v>12</v>
      </c>
    </row>
    <row r="798" spans="2:6">
      <c r="B798" s="16" t="s">
        <v>31</v>
      </c>
      <c r="C798" s="3" t="s">
        <v>32</v>
      </c>
      <c r="D798" s="11">
        <v>2000</v>
      </c>
      <c r="E798" s="3">
        <v>2</v>
      </c>
      <c r="F798" s="14">
        <f>D798*E798</f>
        <v>4000</v>
      </c>
    </row>
    <row r="799" spans="2:6">
      <c r="B799" s="16" t="s">
        <v>33</v>
      </c>
      <c r="C799" s="3" t="s">
        <v>32</v>
      </c>
      <c r="D799" s="11">
        <v>200</v>
      </c>
      <c r="E799" s="3">
        <v>1</v>
      </c>
      <c r="F799" s="14">
        <f>D799*E799</f>
        <v>200</v>
      </c>
    </row>
    <row r="800" spans="2:6">
      <c r="B800" s="16" t="s">
        <v>34</v>
      </c>
      <c r="C800" s="3"/>
      <c r="D800" s="3"/>
      <c r="E800" s="3"/>
      <c r="F800" s="14">
        <f>SUM(F798:F799)</f>
        <v>4200</v>
      </c>
    </row>
    <row r="801" spans="2:6">
      <c r="B801" s="16"/>
      <c r="C801" s="3"/>
      <c r="D801" s="3"/>
      <c r="E801" s="3"/>
      <c r="F801" s="6"/>
    </row>
    <row r="802" spans="2:6">
      <c r="B802" s="16" t="s">
        <v>35</v>
      </c>
      <c r="C802" s="3"/>
      <c r="D802" s="3"/>
      <c r="E802" s="3"/>
      <c r="F802" s="11"/>
    </row>
    <row r="803" spans="2:6">
      <c r="B803" s="16" t="s">
        <v>8</v>
      </c>
      <c r="C803" s="3" t="s">
        <v>9</v>
      </c>
      <c r="D803" s="3" t="s">
        <v>10</v>
      </c>
      <c r="E803" s="3" t="s">
        <v>11</v>
      </c>
      <c r="F803" s="3" t="s">
        <v>12</v>
      </c>
    </row>
    <row r="804" spans="2:6">
      <c r="B804" s="16" t="s">
        <v>36</v>
      </c>
      <c r="C804" s="3" t="s">
        <v>32</v>
      </c>
      <c r="D804" s="11">
        <v>1000</v>
      </c>
      <c r="E804" s="6">
        <v>2</v>
      </c>
      <c r="F804" s="15">
        <f>D804*E804</f>
        <v>2000</v>
      </c>
    </row>
    <row r="805" spans="2:6">
      <c r="B805" s="16" t="s">
        <v>37</v>
      </c>
      <c r="C805" s="3"/>
      <c r="D805" s="3"/>
      <c r="E805" s="6"/>
      <c r="F805" s="14">
        <f>SUM(F804)</f>
        <v>2000</v>
      </c>
    </row>
    <row r="806" spans="2:6">
      <c r="B806" s="16"/>
      <c r="C806" s="3"/>
      <c r="D806" s="3"/>
      <c r="E806" s="6"/>
      <c r="F806" s="6"/>
    </row>
    <row r="807" spans="2:6" ht="31.5">
      <c r="B807" s="16" t="s">
        <v>38</v>
      </c>
      <c r="C807" s="3"/>
      <c r="D807" s="3"/>
      <c r="E807" s="6"/>
      <c r="F807" s="17">
        <f>F787+F794+F800+F805</f>
        <v>927400</v>
      </c>
    </row>
    <row r="808" spans="2:6">
      <c r="B808" s="16"/>
      <c r="C808" s="6"/>
      <c r="D808" s="6"/>
      <c r="E808" s="6"/>
      <c r="F808" s="6"/>
    </row>
    <row r="809" spans="2:6">
      <c r="B809" s="16" t="s">
        <v>39</v>
      </c>
      <c r="C809" s="6"/>
      <c r="D809" s="6"/>
      <c r="E809" s="6"/>
      <c r="F809" s="6"/>
    </row>
    <row r="810" spans="2:6">
      <c r="B810" s="16"/>
      <c r="C810" s="2"/>
      <c r="D810" s="2" t="s">
        <v>40</v>
      </c>
      <c r="E810" s="6"/>
      <c r="F810" s="2" t="s">
        <v>41</v>
      </c>
    </row>
    <row r="811" spans="2:6">
      <c r="B811" s="16"/>
      <c r="C811" s="6"/>
      <c r="D811" s="6">
        <v>1</v>
      </c>
      <c r="E811" s="6"/>
      <c r="F811" s="18">
        <f>F807/D811</f>
        <v>927400</v>
      </c>
    </row>
    <row r="814" spans="2:6" ht="35.1" customHeight="1">
      <c r="B814" s="102" t="s">
        <v>123</v>
      </c>
      <c r="C814" s="103"/>
      <c r="D814" s="103"/>
      <c r="E814" s="103"/>
      <c r="F814" s="104"/>
    </row>
    <row r="815" spans="2:6">
      <c r="B815" s="3" t="s">
        <v>7</v>
      </c>
      <c r="C815" s="3"/>
      <c r="D815" s="3"/>
      <c r="E815" s="4"/>
      <c r="F815" s="5"/>
    </row>
    <row r="816" spans="2:6">
      <c r="B816" s="16" t="s">
        <v>8</v>
      </c>
      <c r="C816" s="3" t="s">
        <v>9</v>
      </c>
      <c r="D816" s="3" t="s">
        <v>10</v>
      </c>
      <c r="E816" s="3" t="s">
        <v>11</v>
      </c>
      <c r="F816" s="3" t="s">
        <v>12</v>
      </c>
    </row>
    <row r="817" spans="2:6">
      <c r="B817" s="16" t="s">
        <v>121</v>
      </c>
      <c r="C817" s="3" t="s">
        <v>9</v>
      </c>
      <c r="D817" s="11">
        <v>700000</v>
      </c>
      <c r="E817" s="3">
        <v>1</v>
      </c>
      <c r="F817" s="21">
        <f>D817*E817</f>
        <v>700000</v>
      </c>
    </row>
    <row r="818" spans="2:6">
      <c r="B818" s="16" t="s">
        <v>122</v>
      </c>
      <c r="C818" s="3" t="s">
        <v>9</v>
      </c>
      <c r="D818" s="11">
        <v>30000</v>
      </c>
      <c r="E818" s="3">
        <v>1</v>
      </c>
      <c r="F818" s="21">
        <f>D818*E818</f>
        <v>30000</v>
      </c>
    </row>
    <row r="819" spans="2:6">
      <c r="B819" s="16" t="s">
        <v>24</v>
      </c>
      <c r="C819" s="3" t="s">
        <v>18</v>
      </c>
      <c r="D819" s="11">
        <v>1000</v>
      </c>
      <c r="E819" s="3">
        <v>5</v>
      </c>
      <c r="F819" s="5">
        <f>+E819*D819</f>
        <v>5000</v>
      </c>
    </row>
    <row r="820" spans="2:6">
      <c r="B820" s="16"/>
      <c r="C820" s="6"/>
      <c r="D820" s="7"/>
      <c r="E820" s="3"/>
      <c r="F820" s="11">
        <f>SUM(F817:F819)</f>
        <v>735000</v>
      </c>
    </row>
    <row r="821" spans="2:6">
      <c r="B821" s="16" t="s">
        <v>27</v>
      </c>
      <c r="C821" s="3"/>
      <c r="D821" s="3"/>
      <c r="E821" s="3"/>
      <c r="F821" s="11"/>
    </row>
    <row r="822" spans="2:6">
      <c r="B822" s="16"/>
      <c r="C822" s="3"/>
      <c r="D822" s="3"/>
      <c r="E822" s="3"/>
      <c r="F822" s="11"/>
    </row>
    <row r="823" spans="2:6">
      <c r="B823" s="16" t="s">
        <v>8</v>
      </c>
      <c r="C823" s="3" t="s">
        <v>9</v>
      </c>
      <c r="D823" s="3" t="s">
        <v>10</v>
      </c>
      <c r="E823" s="3" t="s">
        <v>11</v>
      </c>
      <c r="F823" s="3" t="s">
        <v>12</v>
      </c>
    </row>
    <row r="824" spans="2:6">
      <c r="B824" s="16" t="s">
        <v>69</v>
      </c>
      <c r="C824" s="3" t="s">
        <v>18</v>
      </c>
      <c r="D824" s="11">
        <v>200000</v>
      </c>
      <c r="E824" s="3">
        <v>1</v>
      </c>
      <c r="F824" s="14">
        <f>D824*E824</f>
        <v>200000</v>
      </c>
    </row>
    <row r="825" spans="2:6">
      <c r="B825" s="16" t="s">
        <v>61</v>
      </c>
      <c r="C825" s="3" t="s">
        <v>18</v>
      </c>
      <c r="D825" s="11">
        <f>F824*0.22</f>
        <v>44000</v>
      </c>
      <c r="E825" s="3">
        <v>1</v>
      </c>
      <c r="F825" s="14">
        <f>D825*E825</f>
        <v>44000</v>
      </c>
    </row>
    <row r="826" spans="2:6">
      <c r="B826" s="16" t="s">
        <v>29</v>
      </c>
      <c r="C826" s="3"/>
      <c r="D826" s="3"/>
      <c r="E826" s="6"/>
      <c r="F826" s="14">
        <f>SUM(F824:F825)</f>
        <v>244000</v>
      </c>
    </row>
    <row r="827" spans="2:6">
      <c r="B827" s="16"/>
      <c r="C827" s="3"/>
      <c r="D827" s="3"/>
      <c r="E827" s="6"/>
      <c r="F827" s="14"/>
    </row>
    <row r="828" spans="2:6">
      <c r="B828" s="16" t="s">
        <v>30</v>
      </c>
      <c r="C828" s="3"/>
      <c r="D828" s="3"/>
      <c r="E828" s="3"/>
      <c r="F828" s="14"/>
    </row>
    <row r="829" spans="2:6">
      <c r="B829" s="16" t="s">
        <v>8</v>
      </c>
      <c r="C829" s="3" t="s">
        <v>9</v>
      </c>
      <c r="D829" s="3" t="s">
        <v>10</v>
      </c>
      <c r="E829" s="3" t="s">
        <v>11</v>
      </c>
      <c r="F829" s="3" t="s">
        <v>12</v>
      </c>
    </row>
    <row r="830" spans="2:6">
      <c r="B830" s="16" t="s">
        <v>31</v>
      </c>
      <c r="C830" s="3" t="s">
        <v>32</v>
      </c>
      <c r="D830" s="11">
        <v>2000</v>
      </c>
      <c r="E830" s="3">
        <v>2</v>
      </c>
      <c r="F830" s="14">
        <f>D830*E830</f>
        <v>4000</v>
      </c>
    </row>
    <row r="831" spans="2:6">
      <c r="B831" s="16" t="s">
        <v>33</v>
      </c>
      <c r="C831" s="3" t="s">
        <v>32</v>
      </c>
      <c r="D831" s="11">
        <v>200</v>
      </c>
      <c r="E831" s="3">
        <v>1</v>
      </c>
      <c r="F831" s="14">
        <f>D831*E831</f>
        <v>200</v>
      </c>
    </row>
    <row r="832" spans="2:6">
      <c r="B832" s="16" t="s">
        <v>34</v>
      </c>
      <c r="C832" s="3"/>
      <c r="D832" s="3"/>
      <c r="E832" s="3"/>
      <c r="F832" s="14">
        <f>SUM(F830:F831)</f>
        <v>4200</v>
      </c>
    </row>
    <row r="833" spans="2:6">
      <c r="B833" s="16"/>
      <c r="C833" s="3"/>
      <c r="D833" s="3"/>
      <c r="E833" s="3"/>
      <c r="F833" s="6"/>
    </row>
    <row r="834" spans="2:6">
      <c r="B834" s="16" t="s">
        <v>35</v>
      </c>
      <c r="C834" s="3"/>
      <c r="D834" s="3"/>
      <c r="E834" s="3"/>
      <c r="F834" s="11"/>
    </row>
    <row r="835" spans="2:6">
      <c r="B835" s="16" t="s">
        <v>8</v>
      </c>
      <c r="C835" s="3" t="s">
        <v>9</v>
      </c>
      <c r="D835" s="3" t="s">
        <v>10</v>
      </c>
      <c r="E835" s="3" t="s">
        <v>11</v>
      </c>
      <c r="F835" s="3" t="s">
        <v>12</v>
      </c>
    </row>
    <row r="836" spans="2:6">
      <c r="B836" s="16" t="s">
        <v>36</v>
      </c>
      <c r="C836" s="3" t="s">
        <v>32</v>
      </c>
      <c r="D836" s="11">
        <v>1000</v>
      </c>
      <c r="E836" s="6">
        <v>2</v>
      </c>
      <c r="F836" s="15">
        <f>D836*E836</f>
        <v>2000</v>
      </c>
    </row>
    <row r="837" spans="2:6">
      <c r="B837" s="16" t="s">
        <v>37</v>
      </c>
      <c r="C837" s="3"/>
      <c r="D837" s="3"/>
      <c r="E837" s="6"/>
      <c r="F837" s="14">
        <f>SUM(F836)</f>
        <v>2000</v>
      </c>
    </row>
    <row r="838" spans="2:6">
      <c r="B838" s="16"/>
      <c r="C838" s="3"/>
      <c r="D838" s="3"/>
      <c r="E838" s="6"/>
      <c r="F838" s="6"/>
    </row>
    <row r="839" spans="2:6" ht="31.5">
      <c r="B839" s="16" t="s">
        <v>38</v>
      </c>
      <c r="C839" s="3"/>
      <c r="D839" s="3"/>
      <c r="E839" s="6"/>
      <c r="F839" s="17">
        <f>F820+F832+F837+F826</f>
        <v>985200</v>
      </c>
    </row>
    <row r="840" spans="2:6">
      <c r="B840" s="16"/>
      <c r="C840" s="6"/>
      <c r="D840" s="6"/>
      <c r="E840" s="6"/>
      <c r="F840" s="6"/>
    </row>
    <row r="841" spans="2:6">
      <c r="B841" s="16" t="s">
        <v>39</v>
      </c>
      <c r="C841" s="6"/>
      <c r="D841" s="6"/>
      <c r="E841" s="6"/>
      <c r="F841" s="6"/>
    </row>
    <row r="842" spans="2:6">
      <c r="B842" s="16"/>
      <c r="C842" s="2"/>
      <c r="D842" s="2" t="s">
        <v>40</v>
      </c>
      <c r="E842" s="6"/>
      <c r="F842" s="2" t="s">
        <v>41</v>
      </c>
    </row>
    <row r="843" spans="2:6">
      <c r="B843" s="16"/>
      <c r="C843" s="6"/>
      <c r="D843" s="6">
        <v>1</v>
      </c>
      <c r="E843" s="6"/>
      <c r="F843" s="18">
        <f>F839/D843</f>
        <v>985200</v>
      </c>
    </row>
    <row r="844" spans="2:6">
      <c r="B844" s="34"/>
      <c r="C844" s="35"/>
      <c r="D844" s="35"/>
      <c r="E844" s="35"/>
      <c r="F844" s="36"/>
    </row>
    <row r="845" spans="2:6">
      <c r="B845" s="34"/>
      <c r="C845" s="35"/>
      <c r="D845" s="35"/>
      <c r="E845" s="35"/>
      <c r="F845" s="36"/>
    </row>
    <row r="846" spans="2:6">
      <c r="B846" s="102" t="s">
        <v>229</v>
      </c>
      <c r="C846" s="103"/>
      <c r="D846" s="103"/>
      <c r="E846" s="103"/>
      <c r="F846" s="104"/>
    </row>
    <row r="847" spans="2:6">
      <c r="B847" s="3" t="s">
        <v>7</v>
      </c>
      <c r="C847" s="3"/>
      <c r="D847" s="3"/>
      <c r="E847" s="4"/>
      <c r="F847" s="5"/>
    </row>
    <row r="848" spans="2:6">
      <c r="B848" s="16" t="s">
        <v>8</v>
      </c>
      <c r="C848" s="3" t="s">
        <v>9</v>
      </c>
      <c r="D848" s="3" t="s">
        <v>10</v>
      </c>
      <c r="E848" s="3" t="s">
        <v>11</v>
      </c>
      <c r="F848" s="3" t="s">
        <v>12</v>
      </c>
    </row>
    <row r="849" spans="2:6">
      <c r="B849" s="16" t="s">
        <v>230</v>
      </c>
      <c r="C849" s="3" t="s">
        <v>9</v>
      </c>
      <c r="D849" s="11">
        <v>500000</v>
      </c>
      <c r="E849" s="3">
        <v>1</v>
      </c>
      <c r="F849" s="21">
        <f>D849*E849</f>
        <v>500000</v>
      </c>
    </row>
    <row r="850" spans="2:6">
      <c r="B850" s="16" t="s">
        <v>122</v>
      </c>
      <c r="C850" s="3" t="s">
        <v>9</v>
      </c>
      <c r="D850" s="11">
        <v>30000</v>
      </c>
      <c r="E850" s="3">
        <v>1</v>
      </c>
      <c r="F850" s="21">
        <f>D850*E850</f>
        <v>30000</v>
      </c>
    </row>
    <row r="851" spans="2:6">
      <c r="B851" s="16" t="s">
        <v>24</v>
      </c>
      <c r="C851" s="3" t="s">
        <v>18</v>
      </c>
      <c r="D851" s="11">
        <v>1000</v>
      </c>
      <c r="E851" s="3">
        <v>5</v>
      </c>
      <c r="F851" s="5">
        <f>+E851*D851</f>
        <v>5000</v>
      </c>
    </row>
    <row r="852" spans="2:6">
      <c r="B852" s="16"/>
      <c r="C852" s="6"/>
      <c r="D852" s="7"/>
      <c r="E852" s="3"/>
      <c r="F852" s="11">
        <f>SUM(F849:F851)</f>
        <v>535000</v>
      </c>
    </row>
    <row r="853" spans="2:6">
      <c r="B853" s="16" t="s">
        <v>27</v>
      </c>
      <c r="C853" s="3"/>
      <c r="D853" s="3"/>
      <c r="E853" s="3"/>
      <c r="F853" s="11"/>
    </row>
    <row r="854" spans="2:6">
      <c r="B854" s="16"/>
      <c r="C854" s="3"/>
      <c r="D854" s="3"/>
      <c r="E854" s="3"/>
      <c r="F854" s="11"/>
    </row>
    <row r="855" spans="2:6">
      <c r="B855" s="16" t="s">
        <v>8</v>
      </c>
      <c r="C855" s="3" t="s">
        <v>9</v>
      </c>
      <c r="D855" s="3" t="s">
        <v>10</v>
      </c>
      <c r="E855" s="3" t="s">
        <v>11</v>
      </c>
      <c r="F855" s="3" t="s">
        <v>12</v>
      </c>
    </row>
    <row r="856" spans="2:6">
      <c r="B856" s="16" t="s">
        <v>69</v>
      </c>
      <c r="C856" s="3" t="s">
        <v>18</v>
      </c>
      <c r="D856" s="11">
        <v>17000</v>
      </c>
      <c r="E856" s="3">
        <v>1</v>
      </c>
      <c r="F856" s="14">
        <f>D856*E856</f>
        <v>17000</v>
      </c>
    </row>
    <row r="857" spans="2:6">
      <c r="B857" s="16" t="s">
        <v>61</v>
      </c>
      <c r="C857" s="3" t="s">
        <v>18</v>
      </c>
      <c r="D857" s="11">
        <f>F856*0.22</f>
        <v>3740</v>
      </c>
      <c r="E857" s="3">
        <v>1</v>
      </c>
      <c r="F857" s="14">
        <f>D857*E857</f>
        <v>3740</v>
      </c>
    </row>
    <row r="858" spans="2:6">
      <c r="B858" s="16" t="s">
        <v>29</v>
      </c>
      <c r="C858" s="3"/>
      <c r="D858" s="3"/>
      <c r="E858" s="6"/>
      <c r="F858" s="14">
        <f>SUM(F856:F857)</f>
        <v>20740</v>
      </c>
    </row>
    <row r="859" spans="2:6">
      <c r="B859" s="16"/>
      <c r="C859" s="3"/>
      <c r="D859" s="3"/>
      <c r="E859" s="6"/>
      <c r="F859" s="14"/>
    </row>
    <row r="860" spans="2:6">
      <c r="B860" s="16" t="s">
        <v>30</v>
      </c>
      <c r="C860" s="3"/>
      <c r="D860" s="3"/>
      <c r="E860" s="3"/>
      <c r="F860" s="14"/>
    </row>
    <row r="861" spans="2:6">
      <c r="B861" s="16" t="s">
        <v>8</v>
      </c>
      <c r="C861" s="3" t="s">
        <v>9</v>
      </c>
      <c r="D861" s="3" t="s">
        <v>10</v>
      </c>
      <c r="E861" s="3" t="s">
        <v>11</v>
      </c>
      <c r="F861" s="3" t="s">
        <v>12</v>
      </c>
    </row>
    <row r="862" spans="2:6">
      <c r="B862" s="16" t="s">
        <v>31</v>
      </c>
      <c r="C862" s="3" t="s">
        <v>32</v>
      </c>
      <c r="D862" s="11">
        <v>2000</v>
      </c>
      <c r="E862" s="3">
        <v>2</v>
      </c>
      <c r="F862" s="14">
        <f>D862*E862</f>
        <v>4000</v>
      </c>
    </row>
    <row r="863" spans="2:6">
      <c r="B863" s="16" t="s">
        <v>33</v>
      </c>
      <c r="C863" s="3" t="s">
        <v>32</v>
      </c>
      <c r="D863" s="11">
        <v>200</v>
      </c>
      <c r="E863" s="3">
        <v>1</v>
      </c>
      <c r="F863" s="14">
        <f>D863*E863</f>
        <v>200</v>
      </c>
    </row>
    <row r="864" spans="2:6">
      <c r="B864" s="16" t="s">
        <v>34</v>
      </c>
      <c r="C864" s="3"/>
      <c r="D864" s="3"/>
      <c r="E864" s="3"/>
      <c r="F864" s="14">
        <f>SUM(F862:F863)</f>
        <v>4200</v>
      </c>
    </row>
    <row r="865" spans="2:6">
      <c r="B865" s="16"/>
      <c r="C865" s="3"/>
      <c r="D865" s="3"/>
      <c r="E865" s="3"/>
      <c r="F865" s="6"/>
    </row>
    <row r="866" spans="2:6">
      <c r="B866" s="16" t="s">
        <v>35</v>
      </c>
      <c r="C866" s="3"/>
      <c r="D866" s="3"/>
      <c r="E866" s="3"/>
      <c r="F866" s="11"/>
    </row>
    <row r="867" spans="2:6">
      <c r="B867" s="16" t="s">
        <v>8</v>
      </c>
      <c r="C867" s="3" t="s">
        <v>9</v>
      </c>
      <c r="D867" s="3" t="s">
        <v>10</v>
      </c>
      <c r="E867" s="3" t="s">
        <v>11</v>
      </c>
      <c r="F867" s="3" t="s">
        <v>12</v>
      </c>
    </row>
    <row r="868" spans="2:6">
      <c r="B868" s="16" t="s">
        <v>36</v>
      </c>
      <c r="C868" s="3" t="s">
        <v>32</v>
      </c>
      <c r="D868" s="11">
        <v>1000</v>
      </c>
      <c r="E868" s="6">
        <v>2</v>
      </c>
      <c r="F868" s="15">
        <f>D868*E868</f>
        <v>2000</v>
      </c>
    </row>
    <row r="869" spans="2:6">
      <c r="B869" s="16" t="s">
        <v>37</v>
      </c>
      <c r="C869" s="3"/>
      <c r="D869" s="3"/>
      <c r="E869" s="6"/>
      <c r="F869" s="14">
        <f>SUM(F868)</f>
        <v>2000</v>
      </c>
    </row>
    <row r="870" spans="2:6">
      <c r="B870" s="16"/>
      <c r="C870" s="3"/>
      <c r="D870" s="3"/>
      <c r="E870" s="6"/>
      <c r="F870" s="6"/>
    </row>
    <row r="871" spans="2:6" ht="31.5">
      <c r="B871" s="16" t="s">
        <v>38</v>
      </c>
      <c r="C871" s="3"/>
      <c r="D871" s="3"/>
      <c r="E871" s="6"/>
      <c r="F871" s="17">
        <f>F852+F864+F869+F858</f>
        <v>561940</v>
      </c>
    </row>
    <row r="872" spans="2:6">
      <c r="B872" s="16"/>
      <c r="C872" s="6"/>
      <c r="D872" s="6"/>
      <c r="E872" s="6"/>
      <c r="F872" s="6"/>
    </row>
    <row r="873" spans="2:6">
      <c r="B873" s="16" t="s">
        <v>39</v>
      </c>
      <c r="C873" s="6"/>
      <c r="D873" s="6"/>
      <c r="E873" s="6"/>
      <c r="F873" s="6"/>
    </row>
    <row r="874" spans="2:6">
      <c r="B874" s="16"/>
      <c r="C874" s="2"/>
      <c r="D874" s="2" t="s">
        <v>40</v>
      </c>
      <c r="E874" s="6"/>
      <c r="F874" s="2" t="s">
        <v>41</v>
      </c>
    </row>
    <row r="875" spans="2:6">
      <c r="B875" s="16"/>
      <c r="C875" s="6"/>
      <c r="D875" s="6">
        <v>1</v>
      </c>
      <c r="E875" s="6"/>
      <c r="F875" s="18">
        <f>F871/D875</f>
        <v>561940</v>
      </c>
    </row>
    <row r="878" spans="2:6" ht="36.950000000000003" customHeight="1">
      <c r="B878" s="102" t="s">
        <v>113</v>
      </c>
      <c r="C878" s="103"/>
      <c r="D878" s="103"/>
      <c r="E878" s="103"/>
      <c r="F878" s="104"/>
    </row>
    <row r="879" spans="2:6">
      <c r="B879" s="22" t="s">
        <v>7</v>
      </c>
      <c r="C879" s="3"/>
      <c r="D879" s="3"/>
      <c r="E879" s="4"/>
      <c r="F879" s="5"/>
    </row>
    <row r="880" spans="2:6">
      <c r="B880" s="25" t="s">
        <v>8</v>
      </c>
      <c r="C880" s="3" t="s">
        <v>9</v>
      </c>
      <c r="D880" s="3" t="s">
        <v>10</v>
      </c>
      <c r="E880" s="3" t="s">
        <v>11</v>
      </c>
      <c r="F880" s="3" t="s">
        <v>12</v>
      </c>
    </row>
    <row r="881" spans="2:6" ht="47.25">
      <c r="B881" s="16" t="s">
        <v>236</v>
      </c>
      <c r="C881" s="3" t="s">
        <v>110</v>
      </c>
      <c r="D881" s="11">
        <v>12000</v>
      </c>
      <c r="E881" s="3">
        <v>1</v>
      </c>
      <c r="F881" s="21">
        <f>D881*E881</f>
        <v>12000</v>
      </c>
    </row>
    <row r="882" spans="2:6">
      <c r="B882" s="16" t="s">
        <v>24</v>
      </c>
      <c r="C882" s="3" t="s">
        <v>18</v>
      </c>
      <c r="D882" s="11">
        <v>1000</v>
      </c>
      <c r="E882" s="3">
        <v>10</v>
      </c>
      <c r="F882" s="47">
        <f>+E882*D882</f>
        <v>10000</v>
      </c>
    </row>
    <row r="883" spans="2:6">
      <c r="B883" s="16"/>
      <c r="C883" s="6"/>
      <c r="D883" s="7"/>
      <c r="E883" s="3"/>
      <c r="F883" s="23">
        <f>SUM(F881:F882)</f>
        <v>22000</v>
      </c>
    </row>
    <row r="884" spans="2:6">
      <c r="B884" s="16"/>
      <c r="C884" s="6"/>
      <c r="D884" s="7"/>
      <c r="E884" s="3"/>
      <c r="F884" s="11"/>
    </row>
    <row r="885" spans="2:6">
      <c r="B885" s="25" t="s">
        <v>27</v>
      </c>
      <c r="C885" s="3"/>
      <c r="D885" s="3"/>
      <c r="E885" s="3"/>
      <c r="F885" s="11"/>
    </row>
    <row r="886" spans="2:6">
      <c r="B886" s="16" t="s">
        <v>8</v>
      </c>
      <c r="C886" s="3" t="s">
        <v>9</v>
      </c>
      <c r="D886" s="3" t="s">
        <v>10</v>
      </c>
      <c r="E886" s="3" t="s">
        <v>11</v>
      </c>
      <c r="F886" s="3" t="s">
        <v>12</v>
      </c>
    </row>
    <row r="887" spans="2:6">
      <c r="B887" s="16" t="s">
        <v>69</v>
      </c>
      <c r="C887" s="3" t="s">
        <v>18</v>
      </c>
      <c r="D887" s="11">
        <v>3000</v>
      </c>
      <c r="E887" s="3">
        <v>1</v>
      </c>
      <c r="F887" s="14">
        <f>D887*E887</f>
        <v>3000</v>
      </c>
    </row>
    <row r="888" spans="2:6">
      <c r="B888" s="16" t="s">
        <v>61</v>
      </c>
      <c r="C888" s="3" t="s">
        <v>18</v>
      </c>
      <c r="D888" s="11">
        <f>F887*0.22</f>
        <v>660</v>
      </c>
      <c r="E888" s="3">
        <v>1</v>
      </c>
      <c r="F888" s="14">
        <f>D888*E888</f>
        <v>660</v>
      </c>
    </row>
    <row r="889" spans="2:6">
      <c r="B889" s="16" t="s">
        <v>29</v>
      </c>
      <c r="C889" s="3"/>
      <c r="D889" s="3"/>
      <c r="E889" s="6"/>
      <c r="F889" s="24">
        <f>SUM(F887:F888)</f>
        <v>3660</v>
      </c>
    </row>
    <row r="890" spans="2:6">
      <c r="B890" s="16"/>
      <c r="C890" s="3"/>
      <c r="D890" s="3"/>
      <c r="E890" s="6"/>
      <c r="F890" s="14"/>
    </row>
    <row r="891" spans="2:6">
      <c r="B891" s="25" t="s">
        <v>30</v>
      </c>
      <c r="C891" s="3"/>
      <c r="D891" s="3"/>
      <c r="E891" s="3"/>
      <c r="F891" s="14"/>
    </row>
    <row r="892" spans="2:6">
      <c r="B892" s="16" t="s">
        <v>8</v>
      </c>
      <c r="C892" s="3" t="s">
        <v>9</v>
      </c>
      <c r="D892" s="3" t="s">
        <v>10</v>
      </c>
      <c r="E892" s="3" t="s">
        <v>11</v>
      </c>
      <c r="F892" s="3" t="s">
        <v>12</v>
      </c>
    </row>
    <row r="893" spans="2:6">
      <c r="B893" s="16" t="s">
        <v>31</v>
      </c>
      <c r="C893" s="3" t="s">
        <v>32</v>
      </c>
      <c r="D893" s="11">
        <v>2000</v>
      </c>
      <c r="E893" s="3">
        <v>2</v>
      </c>
      <c r="F893" s="14">
        <f>D893*E893</f>
        <v>4000</v>
      </c>
    </row>
    <row r="894" spans="2:6">
      <c r="B894" s="16" t="s">
        <v>33</v>
      </c>
      <c r="C894" s="3" t="s">
        <v>32</v>
      </c>
      <c r="D894" s="11">
        <v>200</v>
      </c>
      <c r="E894" s="3">
        <v>1</v>
      </c>
      <c r="F894" s="14">
        <f>D894*E894</f>
        <v>200</v>
      </c>
    </row>
    <row r="895" spans="2:6">
      <c r="B895" s="16" t="s">
        <v>34</v>
      </c>
      <c r="C895" s="3"/>
      <c r="D895" s="3"/>
      <c r="E895" s="3"/>
      <c r="F895" s="24">
        <f>SUM(F893:F894)</f>
        <v>4200</v>
      </c>
    </row>
    <row r="896" spans="2:6">
      <c r="B896" s="16"/>
      <c r="C896" s="3"/>
      <c r="D896" s="3"/>
      <c r="E896" s="3"/>
      <c r="F896" s="6"/>
    </row>
    <row r="897" spans="2:6">
      <c r="B897" s="25" t="s">
        <v>35</v>
      </c>
      <c r="C897" s="3"/>
      <c r="D897" s="3"/>
      <c r="E897" s="3"/>
      <c r="F897" s="11"/>
    </row>
    <row r="898" spans="2:6">
      <c r="B898" s="16" t="s">
        <v>8</v>
      </c>
      <c r="C898" s="3" t="s">
        <v>9</v>
      </c>
      <c r="D898" s="3" t="s">
        <v>10</v>
      </c>
      <c r="E898" s="3" t="s">
        <v>11</v>
      </c>
      <c r="F898" s="3" t="s">
        <v>12</v>
      </c>
    </row>
    <row r="899" spans="2:6">
      <c r="B899" s="16" t="s">
        <v>36</v>
      </c>
      <c r="C899" s="3" t="s">
        <v>32</v>
      </c>
      <c r="D899" s="11">
        <v>1000</v>
      </c>
      <c r="E899" s="6">
        <v>2</v>
      </c>
      <c r="F899" s="15">
        <f>D899*E899</f>
        <v>2000</v>
      </c>
    </row>
    <row r="900" spans="2:6">
      <c r="B900" s="16" t="s">
        <v>37</v>
      </c>
      <c r="C900" s="3"/>
      <c r="D900" s="3"/>
      <c r="E900" s="6"/>
      <c r="F900" s="24">
        <f>SUM(F899)</f>
        <v>2000</v>
      </c>
    </row>
    <row r="901" spans="2:6">
      <c r="B901" s="16"/>
      <c r="C901" s="3"/>
      <c r="D901" s="3"/>
      <c r="E901" s="6"/>
      <c r="F901" s="6"/>
    </row>
    <row r="902" spans="2:6" ht="31.5">
      <c r="B902" s="16" t="s">
        <v>38</v>
      </c>
      <c r="C902" s="3"/>
      <c r="D902" s="3"/>
      <c r="E902" s="6"/>
      <c r="F902" s="48">
        <f>F883+F889+F895+F900</f>
        <v>31860</v>
      </c>
    </row>
    <row r="903" spans="2:6">
      <c r="B903" s="16"/>
      <c r="C903" s="6"/>
      <c r="D903" s="6"/>
      <c r="E903" s="6"/>
      <c r="F903" s="6"/>
    </row>
    <row r="904" spans="2:6">
      <c r="B904" s="16" t="s">
        <v>39</v>
      </c>
      <c r="C904" s="6"/>
      <c r="D904" s="6"/>
      <c r="E904" s="6"/>
      <c r="F904" s="6"/>
    </row>
    <row r="905" spans="2:6">
      <c r="B905" s="16"/>
      <c r="C905" s="2"/>
      <c r="D905" s="2" t="s">
        <v>40</v>
      </c>
      <c r="E905" s="6"/>
      <c r="F905" s="2" t="s">
        <v>41</v>
      </c>
    </row>
    <row r="906" spans="2:6">
      <c r="B906" s="16"/>
      <c r="C906" s="6"/>
      <c r="D906" s="6">
        <v>1</v>
      </c>
      <c r="E906" s="6"/>
      <c r="F906" s="27">
        <f>F902/D906</f>
        <v>31860</v>
      </c>
    </row>
    <row r="909" spans="2:6" ht="45" customHeight="1">
      <c r="B909" s="102" t="s">
        <v>125</v>
      </c>
      <c r="C909" s="103"/>
      <c r="D909" s="103"/>
      <c r="E909" s="103"/>
      <c r="F909" s="104"/>
    </row>
    <row r="910" spans="2:6">
      <c r="B910" s="22" t="s">
        <v>7</v>
      </c>
      <c r="C910" s="3"/>
      <c r="D910" s="3"/>
      <c r="E910" s="4"/>
      <c r="F910" s="5"/>
    </row>
    <row r="911" spans="2:6">
      <c r="B911" s="25" t="s">
        <v>8</v>
      </c>
      <c r="C911" s="3" t="s">
        <v>9</v>
      </c>
      <c r="D911" s="3" t="s">
        <v>10</v>
      </c>
      <c r="E911" s="3" t="s">
        <v>11</v>
      </c>
      <c r="F911" s="3" t="s">
        <v>12</v>
      </c>
    </row>
    <row r="912" spans="2:6" ht="47.25">
      <c r="B912" s="16" t="s">
        <v>126</v>
      </c>
      <c r="C912" s="3" t="s">
        <v>45</v>
      </c>
      <c r="D912" s="11">
        <v>900000</v>
      </c>
      <c r="E912" s="3">
        <v>1</v>
      </c>
      <c r="F912" s="21">
        <f>D912*E912</f>
        <v>900000</v>
      </c>
    </row>
    <row r="913" spans="2:6" ht="33.950000000000003" customHeight="1">
      <c r="B913" s="16" t="s">
        <v>124</v>
      </c>
      <c r="C913" s="3" t="s">
        <v>45</v>
      </c>
      <c r="D913" s="11">
        <v>38000</v>
      </c>
      <c r="E913" s="3">
        <v>2</v>
      </c>
      <c r="F913" s="21">
        <f>D913*E913</f>
        <v>76000</v>
      </c>
    </row>
    <row r="914" spans="2:6">
      <c r="B914" s="16" t="s">
        <v>127</v>
      </c>
      <c r="C914" s="3" t="s">
        <v>45</v>
      </c>
      <c r="D914" s="11">
        <v>24000</v>
      </c>
      <c r="E914" s="3">
        <v>6</v>
      </c>
      <c r="F914" s="21">
        <f>D914*E914</f>
        <v>144000</v>
      </c>
    </row>
    <row r="915" spans="2:6">
      <c r="B915" s="16" t="s">
        <v>24</v>
      </c>
      <c r="C915" s="3" t="s">
        <v>18</v>
      </c>
      <c r="D915" s="11">
        <v>1000</v>
      </c>
      <c r="E915" s="3">
        <v>10</v>
      </c>
      <c r="F915" s="47">
        <f>+E915*D915</f>
        <v>10000</v>
      </c>
    </row>
    <row r="916" spans="2:6">
      <c r="B916" s="16"/>
      <c r="C916" s="6"/>
      <c r="D916" s="7"/>
      <c r="E916" s="3"/>
      <c r="F916" s="23">
        <f>SUM(F912:F915)</f>
        <v>1130000</v>
      </c>
    </row>
    <row r="917" spans="2:6">
      <c r="B917" s="16"/>
      <c r="C917" s="6"/>
      <c r="D917" s="7"/>
      <c r="E917" s="3"/>
      <c r="F917" s="11"/>
    </row>
    <row r="918" spans="2:6">
      <c r="B918" s="25" t="s">
        <v>27</v>
      </c>
      <c r="C918" s="3"/>
      <c r="D918" s="3"/>
      <c r="E918" s="3"/>
      <c r="F918" s="11"/>
    </row>
    <row r="919" spans="2:6">
      <c r="B919" s="16" t="s">
        <v>8</v>
      </c>
      <c r="C919" s="3" t="s">
        <v>9</v>
      </c>
      <c r="D919" s="3" t="s">
        <v>10</v>
      </c>
      <c r="E919" s="3" t="s">
        <v>11</v>
      </c>
      <c r="F919" s="3" t="s">
        <v>12</v>
      </c>
    </row>
    <row r="920" spans="2:6">
      <c r="B920" s="16" t="s">
        <v>128</v>
      </c>
      <c r="C920" s="3" t="s">
        <v>18</v>
      </c>
      <c r="D920" s="11">
        <v>20000</v>
      </c>
      <c r="E920" s="3">
        <v>6</v>
      </c>
      <c r="F920" s="14">
        <f>D920*E920</f>
        <v>120000</v>
      </c>
    </row>
    <row r="921" spans="2:6">
      <c r="B921" s="16" t="s">
        <v>61</v>
      </c>
      <c r="C921" s="3" t="s">
        <v>18</v>
      </c>
      <c r="D921" s="11">
        <f>F920*0.22</f>
        <v>26400</v>
      </c>
      <c r="E921" s="3">
        <v>1</v>
      </c>
      <c r="F921" s="14">
        <f>D921*E921</f>
        <v>26400</v>
      </c>
    </row>
    <row r="922" spans="2:6">
      <c r="B922" s="16" t="s">
        <v>29</v>
      </c>
      <c r="C922" s="3"/>
      <c r="D922" s="3"/>
      <c r="E922" s="6"/>
      <c r="F922" s="24">
        <f>SUM(F920:F921)</f>
        <v>146400</v>
      </c>
    </row>
    <row r="923" spans="2:6">
      <c r="B923" s="16"/>
      <c r="C923" s="3"/>
      <c r="D923" s="3"/>
      <c r="E923" s="6"/>
      <c r="F923" s="14"/>
    </row>
    <row r="924" spans="2:6">
      <c r="B924" s="25" t="s">
        <v>30</v>
      </c>
      <c r="C924" s="3"/>
      <c r="D924" s="3"/>
      <c r="E924" s="3"/>
      <c r="F924" s="14"/>
    </row>
    <row r="925" spans="2:6">
      <c r="B925" s="16" t="s">
        <v>8</v>
      </c>
      <c r="C925" s="3" t="s">
        <v>9</v>
      </c>
      <c r="D925" s="3" t="s">
        <v>10</v>
      </c>
      <c r="E925" s="3" t="s">
        <v>11</v>
      </c>
      <c r="F925" s="3" t="s">
        <v>12</v>
      </c>
    </row>
    <row r="926" spans="2:6">
      <c r="B926" s="16" t="s">
        <v>31</v>
      </c>
      <c r="C926" s="3" t="s">
        <v>32</v>
      </c>
      <c r="D926" s="11">
        <v>2000</v>
      </c>
      <c r="E926" s="3">
        <v>20</v>
      </c>
      <c r="F926" s="14">
        <f>D926*E926</f>
        <v>40000</v>
      </c>
    </row>
    <row r="927" spans="2:6">
      <c r="B927" s="16" t="s">
        <v>33</v>
      </c>
      <c r="C927" s="3" t="s">
        <v>32</v>
      </c>
      <c r="D927" s="11">
        <v>200</v>
      </c>
      <c r="E927" s="3">
        <v>1</v>
      </c>
      <c r="F927" s="14">
        <f>D927*E927</f>
        <v>200</v>
      </c>
    </row>
    <row r="928" spans="2:6">
      <c r="B928" s="16" t="s">
        <v>34</v>
      </c>
      <c r="C928" s="3"/>
      <c r="D928" s="3"/>
      <c r="E928" s="3"/>
      <c r="F928" s="24">
        <f>SUM(F926:F927)</f>
        <v>40200</v>
      </c>
    </row>
    <row r="929" spans="2:6">
      <c r="B929" s="16"/>
      <c r="C929" s="3"/>
      <c r="D929" s="3"/>
      <c r="E929" s="3"/>
      <c r="F929" s="6"/>
    </row>
    <row r="930" spans="2:6">
      <c r="B930" s="25" t="s">
        <v>35</v>
      </c>
      <c r="C930" s="3"/>
      <c r="D930" s="3"/>
      <c r="E930" s="3"/>
      <c r="F930" s="11"/>
    </row>
    <row r="931" spans="2:6">
      <c r="B931" s="16" t="s">
        <v>8</v>
      </c>
      <c r="C931" s="3" t="s">
        <v>9</v>
      </c>
      <c r="D931" s="3" t="s">
        <v>10</v>
      </c>
      <c r="E931" s="3" t="s">
        <v>11</v>
      </c>
      <c r="F931" s="3" t="s">
        <v>12</v>
      </c>
    </row>
    <row r="932" spans="2:6">
      <c r="B932" s="16" t="s">
        <v>36</v>
      </c>
      <c r="C932" s="3" t="s">
        <v>32</v>
      </c>
      <c r="D932" s="11">
        <v>1000</v>
      </c>
      <c r="E932" s="6">
        <v>10</v>
      </c>
      <c r="F932" s="15">
        <f>D932*E932</f>
        <v>10000</v>
      </c>
    </row>
    <row r="933" spans="2:6">
      <c r="B933" s="16" t="s">
        <v>37</v>
      </c>
      <c r="C933" s="3"/>
      <c r="D933" s="3"/>
      <c r="E933" s="6"/>
      <c r="F933" s="24">
        <f>SUM(F932)</f>
        <v>10000</v>
      </c>
    </row>
    <row r="934" spans="2:6">
      <c r="B934" s="16"/>
      <c r="C934" s="3"/>
      <c r="D934" s="3"/>
      <c r="E934" s="6"/>
      <c r="F934" s="6"/>
    </row>
    <row r="935" spans="2:6" ht="31.5">
      <c r="B935" s="16" t="s">
        <v>38</v>
      </c>
      <c r="C935" s="3"/>
      <c r="D935" s="3"/>
      <c r="E935" s="6"/>
      <c r="F935" s="17">
        <f>F916+F922+F928+F933</f>
        <v>1326600</v>
      </c>
    </row>
    <row r="936" spans="2:6">
      <c r="B936" s="16"/>
      <c r="C936" s="6"/>
      <c r="D936" s="6"/>
      <c r="E936" s="6"/>
      <c r="F936" s="6"/>
    </row>
    <row r="937" spans="2:6">
      <c r="B937" s="16" t="s">
        <v>39</v>
      </c>
      <c r="C937" s="6"/>
      <c r="D937" s="6"/>
      <c r="E937" s="6"/>
      <c r="F937" s="6"/>
    </row>
    <row r="938" spans="2:6">
      <c r="B938" s="16"/>
      <c r="C938" s="2"/>
      <c r="D938" s="2" t="s">
        <v>40</v>
      </c>
      <c r="E938" s="6"/>
      <c r="F938" s="2" t="s">
        <v>41</v>
      </c>
    </row>
    <row r="939" spans="2:6">
      <c r="B939" s="16"/>
      <c r="C939" s="6"/>
      <c r="D939" s="6">
        <v>1</v>
      </c>
      <c r="E939" s="6"/>
      <c r="F939" s="27">
        <f>F935/D939</f>
        <v>1326600</v>
      </c>
    </row>
    <row r="942" spans="2:6" ht="59.1" customHeight="1">
      <c r="B942" s="100" t="s">
        <v>237</v>
      </c>
      <c r="C942" s="101"/>
      <c r="D942" s="101"/>
      <c r="E942" s="101"/>
      <c r="F942" s="101"/>
    </row>
    <row r="943" spans="2:6">
      <c r="B943" s="3" t="s">
        <v>7</v>
      </c>
      <c r="C943" s="3"/>
      <c r="D943" s="3"/>
      <c r="E943" s="4"/>
      <c r="F943" s="5"/>
    </row>
    <row r="944" spans="2:6">
      <c r="B944" s="16" t="s">
        <v>8</v>
      </c>
      <c r="C944" s="3" t="s">
        <v>9</v>
      </c>
      <c r="D944" s="3" t="s">
        <v>10</v>
      </c>
      <c r="E944" s="3" t="s">
        <v>11</v>
      </c>
      <c r="F944" s="3" t="s">
        <v>12</v>
      </c>
    </row>
    <row r="945" spans="2:6">
      <c r="B945" s="16" t="s">
        <v>130</v>
      </c>
      <c r="C945" s="3" t="s">
        <v>2</v>
      </c>
      <c r="D945" s="11">
        <v>5300</v>
      </c>
      <c r="E945" s="51">
        <v>1</v>
      </c>
      <c r="F945" s="47">
        <f>+E945*D945</f>
        <v>5300</v>
      </c>
    </row>
    <row r="946" spans="2:6">
      <c r="B946" s="16" t="s">
        <v>129</v>
      </c>
      <c r="C946" s="3" t="s">
        <v>2</v>
      </c>
      <c r="D946" s="11">
        <v>23803</v>
      </c>
      <c r="E946" s="3">
        <v>2</v>
      </c>
      <c r="F946" s="47">
        <f>+E946*D946</f>
        <v>47606</v>
      </c>
    </row>
    <row r="947" spans="2:6">
      <c r="B947" s="16" t="s">
        <v>15</v>
      </c>
      <c r="C947" s="6" t="s">
        <v>14</v>
      </c>
      <c r="D947" s="8">
        <v>740</v>
      </c>
      <c r="E947" s="51">
        <v>3</v>
      </c>
      <c r="F947" s="47">
        <f>+E947*D947</f>
        <v>2220</v>
      </c>
    </row>
    <row r="948" spans="2:6">
      <c r="B948" s="16" t="s">
        <v>24</v>
      </c>
      <c r="C948" s="3" t="s">
        <v>18</v>
      </c>
      <c r="D948" s="11">
        <v>1000</v>
      </c>
      <c r="E948" s="3">
        <v>2</v>
      </c>
      <c r="F948" s="47">
        <f>+E948*D948</f>
        <v>2000</v>
      </c>
    </row>
    <row r="949" spans="2:6">
      <c r="B949" s="16"/>
      <c r="C949" s="6"/>
      <c r="D949" s="7"/>
      <c r="E949" s="3"/>
      <c r="F949" s="50">
        <f>SUM(F945:F948)</f>
        <v>57126</v>
      </c>
    </row>
    <row r="950" spans="2:6">
      <c r="B950" s="16" t="s">
        <v>27</v>
      </c>
      <c r="C950" s="3"/>
      <c r="D950" s="3"/>
      <c r="E950" s="3"/>
      <c r="F950" s="11"/>
    </row>
    <row r="951" spans="2:6">
      <c r="B951" s="16"/>
      <c r="C951" s="3"/>
      <c r="D951" s="3"/>
      <c r="E951" s="3"/>
      <c r="F951" s="11"/>
    </row>
    <row r="952" spans="2:6">
      <c r="B952" s="16" t="s">
        <v>8</v>
      </c>
      <c r="C952" s="3" t="s">
        <v>9</v>
      </c>
      <c r="D952" s="3" t="s">
        <v>10</v>
      </c>
      <c r="E952" s="3" t="s">
        <v>11</v>
      </c>
      <c r="F952" s="3" t="s">
        <v>12</v>
      </c>
    </row>
    <row r="953" spans="2:6">
      <c r="B953" s="16" t="s">
        <v>28</v>
      </c>
      <c r="C953" s="3" t="s">
        <v>18</v>
      </c>
      <c r="D953" s="11">
        <v>18000</v>
      </c>
      <c r="E953" s="3">
        <v>2</v>
      </c>
      <c r="F953" s="14">
        <f>D953*E953</f>
        <v>36000</v>
      </c>
    </row>
    <row r="954" spans="2:6">
      <c r="B954" s="16" t="s">
        <v>61</v>
      </c>
      <c r="C954" s="3" t="s">
        <v>18</v>
      </c>
      <c r="D954" s="11">
        <f>(F953)*0.22</f>
        <v>7920</v>
      </c>
      <c r="E954" s="3">
        <v>1</v>
      </c>
      <c r="F954" s="14">
        <f>D954*E954</f>
        <v>7920</v>
      </c>
    </row>
    <row r="955" spans="2:6">
      <c r="B955" s="16" t="s">
        <v>29</v>
      </c>
      <c r="C955" s="3"/>
      <c r="D955" s="3"/>
      <c r="E955" s="6"/>
      <c r="F955" s="14">
        <f>SUM(F953:F954)</f>
        <v>43920</v>
      </c>
    </row>
    <row r="956" spans="2:6">
      <c r="B956" s="16"/>
      <c r="C956" s="3"/>
      <c r="D956" s="3"/>
      <c r="E956" s="3"/>
      <c r="F956" s="3"/>
    </row>
    <row r="957" spans="2:6">
      <c r="B957" s="16"/>
      <c r="C957" s="3"/>
      <c r="D957" s="3"/>
      <c r="E957" s="3"/>
      <c r="F957" s="3"/>
    </row>
    <row r="958" spans="2:6">
      <c r="B958" s="16" t="s">
        <v>30</v>
      </c>
      <c r="C958" s="3"/>
      <c r="D958" s="3"/>
      <c r="E958" s="3"/>
      <c r="F958" s="14"/>
    </row>
    <row r="959" spans="2:6">
      <c r="B959" s="16" t="s">
        <v>8</v>
      </c>
      <c r="C959" s="3" t="s">
        <v>9</v>
      </c>
      <c r="D959" s="3" t="s">
        <v>10</v>
      </c>
      <c r="E959" s="3" t="s">
        <v>11</v>
      </c>
      <c r="F959" s="3" t="s">
        <v>12</v>
      </c>
    </row>
    <row r="960" spans="2:6">
      <c r="B960" s="16" t="s">
        <v>31</v>
      </c>
      <c r="C960" s="3" t="s">
        <v>32</v>
      </c>
      <c r="D960" s="11">
        <v>2000</v>
      </c>
      <c r="E960" s="3">
        <v>2</v>
      </c>
      <c r="F960" s="14">
        <f>D960*E960</f>
        <v>4000</v>
      </c>
    </row>
    <row r="961" spans="2:6">
      <c r="B961" s="16" t="s">
        <v>33</v>
      </c>
      <c r="C961" s="3" t="s">
        <v>32</v>
      </c>
      <c r="D961" s="11">
        <v>200</v>
      </c>
      <c r="E961" s="3">
        <v>1</v>
      </c>
      <c r="F961" s="14">
        <f>D961*E961</f>
        <v>200</v>
      </c>
    </row>
    <row r="962" spans="2:6">
      <c r="B962" s="16" t="s">
        <v>34</v>
      </c>
      <c r="C962" s="3"/>
      <c r="D962" s="3"/>
      <c r="E962" s="3"/>
      <c r="F962" s="14">
        <f>SUM(F960:F961)</f>
        <v>4200</v>
      </c>
    </row>
    <row r="963" spans="2:6">
      <c r="B963" s="16"/>
      <c r="C963" s="3"/>
      <c r="D963" s="3"/>
      <c r="E963" s="3"/>
      <c r="F963" s="6"/>
    </row>
    <row r="964" spans="2:6">
      <c r="B964" s="16" t="s">
        <v>35</v>
      </c>
      <c r="C964" s="3"/>
      <c r="D964" s="3"/>
      <c r="E964" s="3"/>
      <c r="F964" s="11"/>
    </row>
    <row r="965" spans="2:6">
      <c r="B965" s="16" t="s">
        <v>8</v>
      </c>
      <c r="C965" s="3" t="s">
        <v>9</v>
      </c>
      <c r="D965" s="3" t="s">
        <v>10</v>
      </c>
      <c r="E965" s="3" t="s">
        <v>11</v>
      </c>
      <c r="F965" s="3" t="s">
        <v>12</v>
      </c>
    </row>
    <row r="966" spans="2:6">
      <c r="B966" s="16" t="s">
        <v>36</v>
      </c>
      <c r="C966" s="3" t="s">
        <v>32</v>
      </c>
      <c r="D966" s="11">
        <v>1000</v>
      </c>
      <c r="E966" s="6">
        <v>2</v>
      </c>
      <c r="F966" s="15">
        <f>D966*E966</f>
        <v>2000</v>
      </c>
    </row>
    <row r="967" spans="2:6">
      <c r="B967" s="16" t="s">
        <v>37</v>
      </c>
      <c r="C967" s="3"/>
      <c r="D967" s="3"/>
      <c r="E967" s="6"/>
      <c r="F967" s="14">
        <f>SUM(F966)</f>
        <v>2000</v>
      </c>
    </row>
    <row r="968" spans="2:6">
      <c r="B968" s="16"/>
      <c r="C968" s="3"/>
      <c r="D968" s="3"/>
      <c r="E968" s="6"/>
      <c r="F968" s="6"/>
    </row>
    <row r="969" spans="2:6" ht="31.5">
      <c r="B969" s="16" t="s">
        <v>38</v>
      </c>
      <c r="C969" s="3"/>
      <c r="D969" s="3"/>
      <c r="E969" s="6"/>
      <c r="F969" s="17">
        <f>F967+F962+F955+F949</f>
        <v>107246</v>
      </c>
    </row>
    <row r="970" spans="2:6">
      <c r="B970" s="16"/>
      <c r="C970" s="6"/>
      <c r="D970" s="6"/>
      <c r="E970" s="6"/>
      <c r="F970" s="6"/>
    </row>
    <row r="971" spans="2:6">
      <c r="B971" s="16" t="s">
        <v>39</v>
      </c>
      <c r="C971" s="6"/>
      <c r="D971" s="6"/>
      <c r="E971" s="6"/>
      <c r="F971" s="6"/>
    </row>
    <row r="972" spans="2:6">
      <c r="B972" s="16"/>
      <c r="C972" s="2"/>
      <c r="D972" s="2" t="s">
        <v>40</v>
      </c>
      <c r="E972" s="6"/>
      <c r="F972" s="2" t="s">
        <v>41</v>
      </c>
    </row>
    <row r="973" spans="2:6">
      <c r="B973" s="16"/>
      <c r="C973" s="6"/>
      <c r="D973" s="6">
        <v>1</v>
      </c>
      <c r="E973" s="6"/>
      <c r="F973" s="18">
        <f>F969/D973</f>
        <v>107246</v>
      </c>
    </row>
    <row r="976" spans="2:6" ht="47.1" customHeight="1">
      <c r="B976" s="100" t="s">
        <v>210</v>
      </c>
      <c r="C976" s="101"/>
      <c r="D976" s="101"/>
      <c r="E976" s="101"/>
      <c r="F976" s="101"/>
    </row>
    <row r="977" spans="2:6">
      <c r="B977" s="3" t="s">
        <v>7</v>
      </c>
      <c r="C977" s="3"/>
      <c r="D977" s="3"/>
      <c r="E977" s="4"/>
      <c r="F977" s="5"/>
    </row>
    <row r="978" spans="2:6">
      <c r="B978" s="16" t="s">
        <v>8</v>
      </c>
      <c r="C978" s="3" t="s">
        <v>9</v>
      </c>
      <c r="D978" s="3" t="s">
        <v>10</v>
      </c>
      <c r="E978" s="3" t="s">
        <v>11</v>
      </c>
      <c r="F978" s="3" t="s">
        <v>12</v>
      </c>
    </row>
    <row r="979" spans="2:6">
      <c r="B979" s="16" t="s">
        <v>132</v>
      </c>
      <c r="C979" s="3" t="s">
        <v>2</v>
      </c>
      <c r="D979" s="11">
        <v>5300</v>
      </c>
      <c r="E979" s="51">
        <v>1</v>
      </c>
      <c r="F979" s="47">
        <f>+E979*D979</f>
        <v>5300</v>
      </c>
    </row>
    <row r="980" spans="2:6">
      <c r="B980" s="16" t="s">
        <v>129</v>
      </c>
      <c r="C980" s="3" t="s">
        <v>2</v>
      </c>
      <c r="D980" s="11">
        <v>18000</v>
      </c>
      <c r="E980" s="3">
        <v>1</v>
      </c>
      <c r="F980" s="47">
        <f>+E980*D980</f>
        <v>18000</v>
      </c>
    </row>
    <row r="981" spans="2:6">
      <c r="B981" s="16" t="s">
        <v>15</v>
      </c>
      <c r="C981" s="6" t="s">
        <v>14</v>
      </c>
      <c r="D981" s="8">
        <v>740</v>
      </c>
      <c r="E981" s="51">
        <v>3</v>
      </c>
      <c r="F981" s="47">
        <f>+E981*D981</f>
        <v>2220</v>
      </c>
    </row>
    <row r="982" spans="2:6">
      <c r="B982" s="16" t="s">
        <v>24</v>
      </c>
      <c r="C982" s="3" t="s">
        <v>18</v>
      </c>
      <c r="D982" s="11">
        <v>1000</v>
      </c>
      <c r="E982" s="3">
        <v>2</v>
      </c>
      <c r="F982" s="47">
        <f>+E982*D982</f>
        <v>2000</v>
      </c>
    </row>
    <row r="983" spans="2:6">
      <c r="B983" s="16"/>
      <c r="C983" s="6"/>
      <c r="D983" s="7"/>
      <c r="E983" s="3"/>
      <c r="F983" s="50">
        <f>SUM(F979:F982)</f>
        <v>27520</v>
      </c>
    </row>
    <row r="984" spans="2:6">
      <c r="B984" s="16" t="s">
        <v>27</v>
      </c>
      <c r="C984" s="3"/>
      <c r="D984" s="3"/>
      <c r="E984" s="3"/>
      <c r="F984" s="11"/>
    </row>
    <row r="985" spans="2:6">
      <c r="B985" s="16"/>
      <c r="C985" s="3"/>
      <c r="D985" s="3"/>
      <c r="E985" s="3"/>
      <c r="F985" s="11"/>
    </row>
    <row r="986" spans="2:6">
      <c r="B986" s="16" t="s">
        <v>8</v>
      </c>
      <c r="C986" s="3" t="s">
        <v>9</v>
      </c>
      <c r="D986" s="3" t="s">
        <v>10</v>
      </c>
      <c r="E986" s="3" t="s">
        <v>11</v>
      </c>
      <c r="F986" s="3" t="s">
        <v>12</v>
      </c>
    </row>
    <row r="987" spans="2:6">
      <c r="B987" s="16" t="s">
        <v>28</v>
      </c>
      <c r="C987" s="3" t="s">
        <v>18</v>
      </c>
      <c r="D987" s="11">
        <v>20000</v>
      </c>
      <c r="E987" s="3">
        <v>1</v>
      </c>
      <c r="F987" s="14">
        <f>D987*E987</f>
        <v>20000</v>
      </c>
    </row>
    <row r="988" spans="2:6">
      <c r="B988" s="16" t="s">
        <v>61</v>
      </c>
      <c r="C988" s="3" t="s">
        <v>18</v>
      </c>
      <c r="D988" s="11">
        <f>(F987)*0.22</f>
        <v>4400</v>
      </c>
      <c r="E988" s="3">
        <v>1</v>
      </c>
      <c r="F988" s="14">
        <f>D988*E988</f>
        <v>4400</v>
      </c>
    </row>
    <row r="989" spans="2:6">
      <c r="B989" s="16" t="s">
        <v>29</v>
      </c>
      <c r="C989" s="3"/>
      <c r="D989" s="3"/>
      <c r="E989" s="6"/>
      <c r="F989" s="14">
        <f>SUM(F987:F988)</f>
        <v>24400</v>
      </c>
    </row>
    <row r="990" spans="2:6">
      <c r="B990" s="16"/>
      <c r="C990" s="3"/>
      <c r="D990" s="3"/>
      <c r="E990" s="3"/>
      <c r="F990" s="3"/>
    </row>
    <row r="991" spans="2:6">
      <c r="B991" s="16"/>
      <c r="C991" s="3"/>
      <c r="D991" s="3"/>
      <c r="E991" s="3"/>
      <c r="F991" s="3"/>
    </row>
    <row r="992" spans="2:6">
      <c r="B992" s="16" t="s">
        <v>30</v>
      </c>
      <c r="C992" s="3"/>
      <c r="D992" s="3"/>
      <c r="E992" s="3"/>
      <c r="F992" s="14"/>
    </row>
    <row r="993" spans="2:6">
      <c r="B993" s="16" t="s">
        <v>8</v>
      </c>
      <c r="C993" s="3" t="s">
        <v>9</v>
      </c>
      <c r="D993" s="3" t="s">
        <v>10</v>
      </c>
      <c r="E993" s="3" t="s">
        <v>11</v>
      </c>
      <c r="F993" s="3" t="s">
        <v>12</v>
      </c>
    </row>
    <row r="994" spans="2:6">
      <c r="B994" s="16" t="s">
        <v>31</v>
      </c>
      <c r="C994" s="3" t="s">
        <v>32</v>
      </c>
      <c r="D994" s="11">
        <v>2000</v>
      </c>
      <c r="E994" s="3">
        <v>1</v>
      </c>
      <c r="F994" s="14">
        <f>D994*E994</f>
        <v>2000</v>
      </c>
    </row>
    <row r="995" spans="2:6">
      <c r="B995" s="16" t="s">
        <v>33</v>
      </c>
      <c r="C995" s="3" t="s">
        <v>32</v>
      </c>
      <c r="D995" s="11">
        <v>200</v>
      </c>
      <c r="E995" s="3">
        <v>1</v>
      </c>
      <c r="F995" s="14">
        <f>D995*E995</f>
        <v>200</v>
      </c>
    </row>
    <row r="996" spans="2:6">
      <c r="B996" s="16" t="s">
        <v>34</v>
      </c>
      <c r="C996" s="3"/>
      <c r="D996" s="3"/>
      <c r="E996" s="3"/>
      <c r="F996" s="14">
        <f>SUM(F994:F995)</f>
        <v>2200</v>
      </c>
    </row>
    <row r="997" spans="2:6">
      <c r="B997" s="16"/>
      <c r="C997" s="3"/>
      <c r="D997" s="3"/>
      <c r="E997" s="3"/>
      <c r="F997" s="6"/>
    </row>
    <row r="998" spans="2:6">
      <c r="B998" s="16" t="s">
        <v>35</v>
      </c>
      <c r="C998" s="3"/>
      <c r="D998" s="3"/>
      <c r="E998" s="3"/>
      <c r="F998" s="11"/>
    </row>
    <row r="999" spans="2:6">
      <c r="B999" s="16" t="s">
        <v>8</v>
      </c>
      <c r="C999" s="3" t="s">
        <v>9</v>
      </c>
      <c r="D999" s="3" t="s">
        <v>10</v>
      </c>
      <c r="E999" s="3" t="s">
        <v>11</v>
      </c>
      <c r="F999" s="3" t="s">
        <v>12</v>
      </c>
    </row>
    <row r="1000" spans="2:6">
      <c r="B1000" s="16" t="s">
        <v>36</v>
      </c>
      <c r="C1000" s="3" t="s">
        <v>32</v>
      </c>
      <c r="D1000" s="11">
        <v>1000</v>
      </c>
      <c r="E1000" s="6">
        <v>2</v>
      </c>
      <c r="F1000" s="15">
        <f>D1000*E1000</f>
        <v>2000</v>
      </c>
    </row>
    <row r="1001" spans="2:6">
      <c r="B1001" s="16" t="s">
        <v>37</v>
      </c>
      <c r="C1001" s="3"/>
      <c r="D1001" s="3"/>
      <c r="E1001" s="6"/>
      <c r="F1001" s="14">
        <f>SUM(F1000)</f>
        <v>2000</v>
      </c>
    </row>
    <row r="1002" spans="2:6">
      <c r="B1002" s="16"/>
      <c r="C1002" s="3"/>
      <c r="D1002" s="3"/>
      <c r="E1002" s="6"/>
      <c r="F1002" s="6"/>
    </row>
    <row r="1003" spans="2:6" ht="31.5">
      <c r="B1003" s="16" t="s">
        <v>38</v>
      </c>
      <c r="C1003" s="3"/>
      <c r="D1003" s="3"/>
      <c r="E1003" s="6"/>
      <c r="F1003" s="17">
        <f>F1001+F996+F989+F983</f>
        <v>56120</v>
      </c>
    </row>
    <row r="1004" spans="2:6">
      <c r="B1004" s="16"/>
      <c r="C1004" s="6"/>
      <c r="D1004" s="6"/>
      <c r="E1004" s="6"/>
      <c r="F1004" s="6"/>
    </row>
    <row r="1005" spans="2:6">
      <c r="B1005" s="16" t="s">
        <v>39</v>
      </c>
      <c r="C1005" s="6"/>
      <c r="D1005" s="6"/>
      <c r="E1005" s="6"/>
      <c r="F1005" s="6"/>
    </row>
    <row r="1006" spans="2:6">
      <c r="B1006" s="16"/>
      <c r="C1006" s="2"/>
      <c r="D1006" s="2" t="s">
        <v>40</v>
      </c>
      <c r="E1006" s="6"/>
      <c r="F1006" s="2" t="s">
        <v>41</v>
      </c>
    </row>
    <row r="1007" spans="2:6">
      <c r="B1007" s="16"/>
      <c r="C1007" s="6"/>
      <c r="D1007" s="6">
        <v>1</v>
      </c>
      <c r="E1007" s="6"/>
      <c r="F1007" s="18">
        <f>F1003/D1007</f>
        <v>56120</v>
      </c>
    </row>
    <row r="1010" spans="2:6" ht="51.95" customHeight="1">
      <c r="B1010" s="100" t="s">
        <v>167</v>
      </c>
      <c r="C1010" s="101"/>
      <c r="D1010" s="101"/>
      <c r="E1010" s="101"/>
      <c r="F1010" s="101"/>
    </row>
    <row r="1011" spans="2:6">
      <c r="B1011" s="3" t="s">
        <v>7</v>
      </c>
      <c r="C1011" s="3"/>
      <c r="D1011" s="3"/>
      <c r="E1011" s="4"/>
      <c r="F1011" s="5"/>
    </row>
    <row r="1012" spans="2:6">
      <c r="B1012" s="16" t="s">
        <v>8</v>
      </c>
      <c r="C1012" s="3" t="s">
        <v>9</v>
      </c>
      <c r="D1012" s="3" t="s">
        <v>10</v>
      </c>
      <c r="E1012" s="3" t="s">
        <v>11</v>
      </c>
      <c r="F1012" s="3" t="s">
        <v>12</v>
      </c>
    </row>
    <row r="1013" spans="2:6">
      <c r="B1013" s="16" t="s">
        <v>131</v>
      </c>
      <c r="C1013" s="3" t="s">
        <v>14</v>
      </c>
      <c r="D1013" s="11">
        <v>3200</v>
      </c>
      <c r="E1013" s="51">
        <v>1</v>
      </c>
      <c r="F1013" s="47">
        <f>+E1013*D1013</f>
        <v>3200</v>
      </c>
    </row>
    <row r="1014" spans="2:6">
      <c r="B1014" s="16" t="s">
        <v>116</v>
      </c>
      <c r="C1014" s="3" t="s">
        <v>18</v>
      </c>
      <c r="D1014" s="11">
        <v>23000</v>
      </c>
      <c r="E1014" s="3">
        <v>3.0000000000000001E-3</v>
      </c>
      <c r="F1014" s="47">
        <f>+E1014*D1014</f>
        <v>69</v>
      </c>
    </row>
    <row r="1015" spans="2:6">
      <c r="B1015" s="16" t="s">
        <v>24</v>
      </c>
      <c r="C1015" s="3" t="s">
        <v>18</v>
      </c>
      <c r="D1015" s="11">
        <v>1000</v>
      </c>
      <c r="E1015" s="3">
        <v>0.05</v>
      </c>
      <c r="F1015" s="47">
        <f>+E1015*D1015</f>
        <v>50</v>
      </c>
    </row>
    <row r="1016" spans="2:6">
      <c r="B1016" s="16"/>
      <c r="C1016" s="6"/>
      <c r="D1016" s="7"/>
      <c r="E1016" s="3"/>
      <c r="F1016" s="50">
        <f>SUM(F1013:F1015)</f>
        <v>3319</v>
      </c>
    </row>
    <row r="1017" spans="2:6">
      <c r="B1017" s="16" t="s">
        <v>27</v>
      </c>
      <c r="C1017" s="3"/>
      <c r="D1017" s="3"/>
      <c r="E1017" s="3"/>
      <c r="F1017" s="11"/>
    </row>
    <row r="1018" spans="2:6">
      <c r="B1018" s="16"/>
      <c r="C1018" s="3"/>
      <c r="D1018" s="3"/>
      <c r="E1018" s="3"/>
      <c r="F1018" s="11"/>
    </row>
    <row r="1019" spans="2:6">
      <c r="B1019" s="16" t="s">
        <v>8</v>
      </c>
      <c r="C1019" s="3" t="s">
        <v>9</v>
      </c>
      <c r="D1019" s="3" t="s">
        <v>10</v>
      </c>
      <c r="E1019" s="3" t="s">
        <v>11</v>
      </c>
      <c r="F1019" s="3" t="s">
        <v>12</v>
      </c>
    </row>
    <row r="1020" spans="2:6">
      <c r="B1020" s="16" t="s">
        <v>69</v>
      </c>
      <c r="C1020" s="3" t="s">
        <v>18</v>
      </c>
      <c r="D1020" s="11">
        <v>600</v>
      </c>
      <c r="E1020" s="3">
        <v>1</v>
      </c>
      <c r="F1020" s="14">
        <f>D1020*E1020</f>
        <v>600</v>
      </c>
    </row>
    <row r="1021" spans="2:6">
      <c r="B1021" s="16" t="s">
        <v>61</v>
      </c>
      <c r="C1021" s="3" t="s">
        <v>18</v>
      </c>
      <c r="D1021" s="11">
        <f>(F1020)*0.22</f>
        <v>132</v>
      </c>
      <c r="E1021" s="3">
        <v>1</v>
      </c>
      <c r="F1021" s="14">
        <f>D1021*E1021</f>
        <v>132</v>
      </c>
    </row>
    <row r="1022" spans="2:6">
      <c r="B1022" s="16" t="s">
        <v>29</v>
      </c>
      <c r="C1022" s="3"/>
      <c r="D1022" s="3"/>
      <c r="E1022" s="6"/>
      <c r="F1022" s="14">
        <f>SUM(F1020:F1021)</f>
        <v>732</v>
      </c>
    </row>
    <row r="1023" spans="2:6">
      <c r="B1023" s="16"/>
      <c r="C1023" s="3"/>
      <c r="D1023" s="3"/>
      <c r="E1023" s="3"/>
      <c r="F1023" s="3"/>
    </row>
    <row r="1024" spans="2:6">
      <c r="B1024" s="16"/>
      <c r="C1024" s="3"/>
      <c r="D1024" s="3"/>
      <c r="E1024" s="3"/>
      <c r="F1024" s="3"/>
    </row>
    <row r="1025" spans="2:6">
      <c r="B1025" s="16" t="s">
        <v>30</v>
      </c>
      <c r="C1025" s="3"/>
      <c r="D1025" s="3"/>
      <c r="E1025" s="3"/>
      <c r="F1025" s="14"/>
    </row>
    <row r="1026" spans="2:6">
      <c r="B1026" s="16" t="s">
        <v>8</v>
      </c>
      <c r="C1026" s="3" t="s">
        <v>9</v>
      </c>
      <c r="D1026" s="3" t="s">
        <v>10</v>
      </c>
      <c r="E1026" s="3" t="s">
        <v>11</v>
      </c>
      <c r="F1026" s="3" t="s">
        <v>12</v>
      </c>
    </row>
    <row r="1027" spans="2:6">
      <c r="B1027" s="16" t="s">
        <v>31</v>
      </c>
      <c r="C1027" s="3" t="s">
        <v>32</v>
      </c>
      <c r="D1027" s="11">
        <v>2000</v>
      </c>
      <c r="E1027" s="3">
        <v>0.08</v>
      </c>
      <c r="F1027" s="14">
        <f>D1027*E1027</f>
        <v>160</v>
      </c>
    </row>
    <row r="1028" spans="2:6">
      <c r="B1028" s="16" t="s">
        <v>33</v>
      </c>
      <c r="C1028" s="3" t="s">
        <v>32</v>
      </c>
      <c r="D1028" s="11">
        <v>200</v>
      </c>
      <c r="E1028" s="3">
        <v>0.1</v>
      </c>
      <c r="F1028" s="14">
        <f>D1028*E1028</f>
        <v>20</v>
      </c>
    </row>
    <row r="1029" spans="2:6">
      <c r="B1029" s="16" t="s">
        <v>34</v>
      </c>
      <c r="C1029" s="3"/>
      <c r="D1029" s="3"/>
      <c r="E1029" s="3"/>
      <c r="F1029" s="14">
        <f>SUM(F1027:F1028)</f>
        <v>180</v>
      </c>
    </row>
    <row r="1030" spans="2:6">
      <c r="B1030" s="16"/>
      <c r="C1030" s="3"/>
      <c r="D1030" s="3"/>
      <c r="E1030" s="3"/>
      <c r="F1030" s="6"/>
    </row>
    <row r="1031" spans="2:6">
      <c r="B1031" s="16" t="s">
        <v>35</v>
      </c>
      <c r="C1031" s="3"/>
      <c r="D1031" s="3"/>
      <c r="E1031" s="3"/>
      <c r="F1031" s="11"/>
    </row>
    <row r="1032" spans="2:6">
      <c r="B1032" s="16" t="s">
        <v>8</v>
      </c>
      <c r="C1032" s="3" t="s">
        <v>9</v>
      </c>
      <c r="D1032" s="3" t="s">
        <v>10</v>
      </c>
      <c r="E1032" s="3" t="s">
        <v>11</v>
      </c>
      <c r="F1032" s="3" t="s">
        <v>12</v>
      </c>
    </row>
    <row r="1033" spans="2:6">
      <c r="B1033" s="16" t="s">
        <v>36</v>
      </c>
      <c r="C1033" s="3" t="s">
        <v>32</v>
      </c>
      <c r="D1033" s="11">
        <v>1000</v>
      </c>
      <c r="E1033" s="6">
        <v>0.08</v>
      </c>
      <c r="F1033" s="15">
        <f>D1033*E1033</f>
        <v>80</v>
      </c>
    </row>
    <row r="1034" spans="2:6">
      <c r="B1034" s="16" t="s">
        <v>37</v>
      </c>
      <c r="C1034" s="3"/>
      <c r="D1034" s="3"/>
      <c r="E1034" s="6"/>
      <c r="F1034" s="14">
        <f>SUM(F1033)</f>
        <v>80</v>
      </c>
    </row>
    <row r="1035" spans="2:6">
      <c r="B1035" s="16"/>
      <c r="C1035" s="3"/>
      <c r="D1035" s="3"/>
      <c r="E1035" s="6"/>
      <c r="F1035" s="6"/>
    </row>
    <row r="1036" spans="2:6" ht="31.5">
      <c r="B1036" s="16" t="s">
        <v>38</v>
      </c>
      <c r="C1036" s="3"/>
      <c r="D1036" s="3"/>
      <c r="E1036" s="6"/>
      <c r="F1036" s="17">
        <f>F1034+F1029+F1022+F1016</f>
        <v>4311</v>
      </c>
    </row>
    <row r="1037" spans="2:6">
      <c r="B1037" s="16"/>
      <c r="C1037" s="6"/>
      <c r="D1037" s="6"/>
      <c r="E1037" s="6"/>
      <c r="F1037" s="6"/>
    </row>
    <row r="1038" spans="2:6">
      <c r="B1038" s="16" t="s">
        <v>39</v>
      </c>
      <c r="C1038" s="6"/>
      <c r="D1038" s="6"/>
      <c r="E1038" s="6"/>
      <c r="F1038" s="6"/>
    </row>
    <row r="1039" spans="2:6">
      <c r="B1039" s="16"/>
      <c r="C1039" s="2"/>
      <c r="D1039" s="2" t="s">
        <v>40</v>
      </c>
      <c r="E1039" s="6"/>
      <c r="F1039" s="2" t="s">
        <v>41</v>
      </c>
    </row>
    <row r="1040" spans="2:6">
      <c r="B1040" s="16"/>
      <c r="C1040" s="6"/>
      <c r="D1040" s="6">
        <v>1</v>
      </c>
      <c r="E1040" s="6"/>
      <c r="F1040" s="18">
        <f>F1036/D1040</f>
        <v>4311</v>
      </c>
    </row>
    <row r="1043" spans="2:6" ht="30" customHeight="1">
      <c r="B1043" s="100" t="s">
        <v>139</v>
      </c>
      <c r="C1043" s="101"/>
      <c r="D1043" s="101"/>
      <c r="E1043" s="101"/>
      <c r="F1043" s="101"/>
    </row>
    <row r="1044" spans="2:6">
      <c r="B1044" s="3" t="s">
        <v>7</v>
      </c>
      <c r="C1044" s="3"/>
      <c r="D1044" s="3"/>
      <c r="E1044" s="4"/>
      <c r="F1044" s="5"/>
    </row>
    <row r="1045" spans="2:6">
      <c r="B1045" s="16" t="s">
        <v>8</v>
      </c>
      <c r="C1045" s="3" t="s">
        <v>9</v>
      </c>
      <c r="D1045" s="3" t="s">
        <v>10</v>
      </c>
      <c r="E1045" s="3" t="s">
        <v>11</v>
      </c>
      <c r="F1045" s="3" t="s">
        <v>12</v>
      </c>
    </row>
    <row r="1046" spans="2:6">
      <c r="B1046" s="70" t="s">
        <v>134</v>
      </c>
      <c r="C1046" s="3" t="s">
        <v>9</v>
      </c>
      <c r="D1046" s="71">
        <v>130000</v>
      </c>
      <c r="E1046" s="72">
        <v>1</v>
      </c>
      <c r="F1046" s="11">
        <f>D1046*E1046</f>
        <v>130000</v>
      </c>
    </row>
    <row r="1047" spans="2:6">
      <c r="B1047" s="70" t="s">
        <v>135</v>
      </c>
      <c r="C1047" s="3" t="s">
        <v>9</v>
      </c>
      <c r="D1047" s="73">
        <v>16200</v>
      </c>
      <c r="E1047" s="72">
        <v>0.75</v>
      </c>
      <c r="F1047" s="11">
        <f>D1047*E1047</f>
        <v>12150</v>
      </c>
    </row>
    <row r="1048" spans="2:6">
      <c r="B1048" s="70" t="s">
        <v>136</v>
      </c>
      <c r="C1048" s="3" t="s">
        <v>9</v>
      </c>
      <c r="D1048" s="73">
        <v>8500</v>
      </c>
      <c r="E1048" s="72">
        <v>2</v>
      </c>
      <c r="F1048" s="11">
        <f>D1048*E1048</f>
        <v>17000</v>
      </c>
    </row>
    <row r="1049" spans="2:6">
      <c r="B1049" s="70" t="s">
        <v>137</v>
      </c>
      <c r="C1049" s="3" t="s">
        <v>9</v>
      </c>
      <c r="D1049" s="73">
        <f>8500*1.16</f>
        <v>9860</v>
      </c>
      <c r="E1049" s="72">
        <v>1</v>
      </c>
      <c r="F1049" s="11">
        <f>D1049*E1049</f>
        <v>9860</v>
      </c>
    </row>
    <row r="1050" spans="2:6">
      <c r="B1050" s="70" t="s">
        <v>138</v>
      </c>
      <c r="C1050" s="3" t="s">
        <v>9</v>
      </c>
      <c r="D1050" s="73">
        <v>4520</v>
      </c>
      <c r="E1050" s="72">
        <v>0.4</v>
      </c>
      <c r="F1050" s="11">
        <f>D1050*E1050</f>
        <v>1808</v>
      </c>
    </row>
    <row r="1051" spans="2:6">
      <c r="B1051" s="16" t="s">
        <v>24</v>
      </c>
      <c r="C1051" s="3" t="s">
        <v>18</v>
      </c>
      <c r="D1051" s="11">
        <v>1000</v>
      </c>
      <c r="E1051" s="3">
        <v>1</v>
      </c>
      <c r="F1051" s="47">
        <f>+E1051*D1051</f>
        <v>1000</v>
      </c>
    </row>
    <row r="1052" spans="2:6">
      <c r="B1052" s="16"/>
      <c r="C1052" s="6"/>
      <c r="D1052" s="7"/>
      <c r="E1052" s="3"/>
      <c r="F1052" s="50">
        <f>SUM(F1046:F1051)</f>
        <v>171818</v>
      </c>
    </row>
    <row r="1053" spans="2:6">
      <c r="B1053" s="16" t="s">
        <v>27</v>
      </c>
      <c r="C1053" s="3"/>
      <c r="D1053" s="3"/>
      <c r="E1053" s="3"/>
      <c r="F1053" s="11"/>
    </row>
    <row r="1054" spans="2:6">
      <c r="B1054" s="16"/>
      <c r="C1054" s="3"/>
      <c r="D1054" s="3"/>
      <c r="E1054" s="3"/>
      <c r="F1054" s="11"/>
    </row>
    <row r="1055" spans="2:6">
      <c r="B1055" s="16" t="s">
        <v>8</v>
      </c>
      <c r="C1055" s="3" t="s">
        <v>9</v>
      </c>
      <c r="D1055" s="3" t="s">
        <v>10</v>
      </c>
      <c r="E1055" s="3" t="s">
        <v>11</v>
      </c>
      <c r="F1055" s="3" t="s">
        <v>12</v>
      </c>
    </row>
    <row r="1056" spans="2:6">
      <c r="B1056" s="16" t="s">
        <v>69</v>
      </c>
      <c r="C1056" s="3" t="s">
        <v>18</v>
      </c>
      <c r="D1056" s="11">
        <v>16000</v>
      </c>
      <c r="E1056" s="3">
        <v>1</v>
      </c>
      <c r="F1056" s="14">
        <f>D1056*E1056</f>
        <v>16000</v>
      </c>
    </row>
    <row r="1057" spans="2:6">
      <c r="B1057" s="16" t="s">
        <v>61</v>
      </c>
      <c r="C1057" s="3" t="s">
        <v>18</v>
      </c>
      <c r="D1057" s="11">
        <f>(F1056)*0.22</f>
        <v>3520</v>
      </c>
      <c r="E1057" s="3">
        <v>1</v>
      </c>
      <c r="F1057" s="14">
        <f>D1057*E1057</f>
        <v>3520</v>
      </c>
    </row>
    <row r="1058" spans="2:6">
      <c r="B1058" s="16" t="s">
        <v>29</v>
      </c>
      <c r="C1058" s="3"/>
      <c r="D1058" s="3"/>
      <c r="E1058" s="6"/>
      <c r="F1058" s="24">
        <f>SUM(F1056:F1057)</f>
        <v>19520</v>
      </c>
    </row>
    <row r="1059" spans="2:6">
      <c r="B1059" s="16"/>
      <c r="C1059" s="3"/>
      <c r="D1059" s="3"/>
      <c r="E1059" s="3"/>
      <c r="F1059" s="3"/>
    </row>
    <row r="1060" spans="2:6">
      <c r="B1060" s="16"/>
      <c r="C1060" s="3"/>
      <c r="D1060" s="3"/>
      <c r="E1060" s="3"/>
      <c r="F1060" s="3"/>
    </row>
    <row r="1061" spans="2:6">
      <c r="B1061" s="16" t="s">
        <v>30</v>
      </c>
      <c r="C1061" s="3"/>
      <c r="D1061" s="3"/>
      <c r="E1061" s="3"/>
      <c r="F1061" s="14"/>
    </row>
    <row r="1062" spans="2:6">
      <c r="B1062" s="16" t="s">
        <v>8</v>
      </c>
      <c r="C1062" s="3" t="s">
        <v>9</v>
      </c>
      <c r="D1062" s="3" t="s">
        <v>10</v>
      </c>
      <c r="E1062" s="3" t="s">
        <v>11</v>
      </c>
      <c r="F1062" s="3" t="s">
        <v>12</v>
      </c>
    </row>
    <row r="1063" spans="2:6">
      <c r="B1063" s="16" t="s">
        <v>31</v>
      </c>
      <c r="C1063" s="3" t="s">
        <v>32</v>
      </c>
      <c r="D1063" s="11">
        <v>2000</v>
      </c>
      <c r="E1063" s="3">
        <v>2</v>
      </c>
      <c r="F1063" s="14">
        <f>D1063*E1063</f>
        <v>4000</v>
      </c>
    </row>
    <row r="1064" spans="2:6">
      <c r="B1064" s="16" t="s">
        <v>33</v>
      </c>
      <c r="C1064" s="3" t="s">
        <v>32</v>
      </c>
      <c r="D1064" s="11">
        <v>200</v>
      </c>
      <c r="E1064" s="3">
        <v>1</v>
      </c>
      <c r="F1064" s="14">
        <f>D1064*E1064</f>
        <v>200</v>
      </c>
    </row>
    <row r="1065" spans="2:6">
      <c r="B1065" s="16" t="s">
        <v>34</v>
      </c>
      <c r="C1065" s="3"/>
      <c r="D1065" s="3"/>
      <c r="E1065" s="3"/>
      <c r="F1065" s="14">
        <f>SUM(F1063:F1064)</f>
        <v>4200</v>
      </c>
    </row>
    <row r="1066" spans="2:6">
      <c r="B1066" s="16"/>
      <c r="C1066" s="3"/>
      <c r="D1066" s="3"/>
      <c r="E1066" s="3"/>
      <c r="F1066" s="6"/>
    </row>
    <row r="1067" spans="2:6">
      <c r="B1067" s="16" t="s">
        <v>35</v>
      </c>
      <c r="C1067" s="3"/>
      <c r="D1067" s="3"/>
      <c r="E1067" s="3"/>
      <c r="F1067" s="11"/>
    </row>
    <row r="1068" spans="2:6">
      <c r="B1068" s="16" t="s">
        <v>8</v>
      </c>
      <c r="C1068" s="3" t="s">
        <v>9</v>
      </c>
      <c r="D1068" s="3" t="s">
        <v>10</v>
      </c>
      <c r="E1068" s="3" t="s">
        <v>11</v>
      </c>
      <c r="F1068" s="3" t="s">
        <v>12</v>
      </c>
    </row>
    <row r="1069" spans="2:6">
      <c r="B1069" s="16" t="s">
        <v>36</v>
      </c>
      <c r="C1069" s="3" t="s">
        <v>32</v>
      </c>
      <c r="D1069" s="11">
        <v>1000</v>
      </c>
      <c r="E1069" s="6">
        <v>2</v>
      </c>
      <c r="F1069" s="15">
        <f>D1069*E1069</f>
        <v>2000</v>
      </c>
    </row>
    <row r="1070" spans="2:6">
      <c r="B1070" s="16" t="s">
        <v>37</v>
      </c>
      <c r="C1070" s="3"/>
      <c r="D1070" s="3"/>
      <c r="E1070" s="6"/>
      <c r="F1070" s="14">
        <f>SUM(F1069)</f>
        <v>2000</v>
      </c>
    </row>
    <row r="1071" spans="2:6">
      <c r="B1071" s="16"/>
      <c r="C1071" s="3"/>
      <c r="D1071" s="3"/>
      <c r="E1071" s="6"/>
      <c r="F1071" s="6"/>
    </row>
    <row r="1072" spans="2:6" ht="31.5">
      <c r="B1072" s="16" t="s">
        <v>38</v>
      </c>
      <c r="C1072" s="3"/>
      <c r="D1072" s="3"/>
      <c r="E1072" s="6"/>
      <c r="F1072" s="17">
        <f>F1070+F1065+F1058+F1052</f>
        <v>197538</v>
      </c>
    </row>
    <row r="1073" spans="2:6">
      <c r="B1073" s="16"/>
      <c r="C1073" s="6"/>
      <c r="D1073" s="6"/>
      <c r="E1073" s="6"/>
      <c r="F1073" s="6"/>
    </row>
    <row r="1074" spans="2:6">
      <c r="B1074" s="16" t="s">
        <v>39</v>
      </c>
      <c r="C1074" s="6"/>
      <c r="D1074" s="6"/>
      <c r="E1074" s="6"/>
      <c r="F1074" s="6"/>
    </row>
    <row r="1075" spans="2:6">
      <c r="B1075" s="16"/>
      <c r="C1075" s="2"/>
      <c r="D1075" s="2" t="s">
        <v>40</v>
      </c>
      <c r="E1075" s="6"/>
      <c r="F1075" s="2" t="s">
        <v>41</v>
      </c>
    </row>
    <row r="1076" spans="2:6">
      <c r="B1076" s="16"/>
      <c r="C1076" s="6"/>
      <c r="D1076" s="6">
        <v>1</v>
      </c>
      <c r="E1076" s="6"/>
      <c r="F1076" s="18">
        <f>F1072/D1076</f>
        <v>197538</v>
      </c>
    </row>
    <row r="1078" spans="2:6" ht="36" customHeight="1">
      <c r="B1078" s="100" t="s">
        <v>174</v>
      </c>
      <c r="C1078" s="101"/>
      <c r="D1078" s="101"/>
      <c r="E1078" s="101"/>
      <c r="F1078" s="101"/>
    </row>
    <row r="1079" spans="2:6">
      <c r="B1079" s="3" t="s">
        <v>7</v>
      </c>
      <c r="C1079" s="3"/>
      <c r="D1079" s="3"/>
      <c r="E1079" s="4"/>
      <c r="F1079" s="5"/>
    </row>
    <row r="1080" spans="2:6">
      <c r="B1080" s="16" t="s">
        <v>8</v>
      </c>
      <c r="C1080" s="3" t="s">
        <v>9</v>
      </c>
      <c r="D1080" s="3" t="s">
        <v>10</v>
      </c>
      <c r="E1080" s="3" t="s">
        <v>11</v>
      </c>
      <c r="F1080" s="3" t="s">
        <v>12</v>
      </c>
    </row>
    <row r="1081" spans="2:6">
      <c r="B1081" s="74" t="s">
        <v>160</v>
      </c>
      <c r="C1081" s="75" t="s">
        <v>14</v>
      </c>
      <c r="D1081" s="76">
        <v>3200</v>
      </c>
      <c r="E1081" s="77">
        <v>4</v>
      </c>
      <c r="F1081" s="78">
        <f>D1081*E1081</f>
        <v>12800</v>
      </c>
    </row>
    <row r="1082" spans="2:6">
      <c r="B1082" s="74" t="s">
        <v>122</v>
      </c>
      <c r="C1082" s="75" t="s">
        <v>18</v>
      </c>
      <c r="D1082" s="79">
        <v>3500</v>
      </c>
      <c r="E1082" s="77">
        <v>0.1</v>
      </c>
      <c r="F1082" s="78">
        <f>D1082*E1082</f>
        <v>350</v>
      </c>
    </row>
    <row r="1083" spans="2:6">
      <c r="B1083" s="80" t="s">
        <v>24</v>
      </c>
      <c r="C1083" s="75" t="s">
        <v>18</v>
      </c>
      <c r="D1083" s="78">
        <v>1000</v>
      </c>
      <c r="E1083" s="75">
        <v>1</v>
      </c>
      <c r="F1083" s="81">
        <f>+E1083*D1083</f>
        <v>1000</v>
      </c>
    </row>
    <row r="1084" spans="2:6">
      <c r="B1084" s="80"/>
      <c r="C1084" s="82"/>
      <c r="D1084" s="83"/>
      <c r="E1084" s="75"/>
      <c r="F1084" s="84">
        <f>SUM(F1081:F1083)</f>
        <v>14150</v>
      </c>
    </row>
    <row r="1085" spans="2:6">
      <c r="B1085" s="16" t="s">
        <v>27</v>
      </c>
      <c r="C1085" s="3"/>
      <c r="D1085" s="3"/>
      <c r="E1085" s="3"/>
      <c r="F1085" s="11"/>
    </row>
    <row r="1086" spans="2:6">
      <c r="B1086" s="16"/>
      <c r="C1086" s="3"/>
      <c r="D1086" s="3"/>
      <c r="E1086" s="3"/>
      <c r="F1086" s="11"/>
    </row>
    <row r="1087" spans="2:6">
      <c r="B1087" s="16" t="s">
        <v>8</v>
      </c>
      <c r="C1087" s="3" t="s">
        <v>9</v>
      </c>
      <c r="D1087" s="3" t="s">
        <v>10</v>
      </c>
      <c r="E1087" s="3" t="s">
        <v>11</v>
      </c>
      <c r="F1087" s="3" t="s">
        <v>12</v>
      </c>
    </row>
    <row r="1088" spans="2:6">
      <c r="B1088" s="16" t="s">
        <v>69</v>
      </c>
      <c r="C1088" s="3" t="s">
        <v>18</v>
      </c>
      <c r="D1088" s="11">
        <v>5000</v>
      </c>
      <c r="E1088" s="3">
        <v>1</v>
      </c>
      <c r="F1088" s="14">
        <f>D1088*E1088</f>
        <v>5000</v>
      </c>
    </row>
    <row r="1089" spans="2:6">
      <c r="B1089" s="16" t="s">
        <v>61</v>
      </c>
      <c r="C1089" s="3" t="s">
        <v>18</v>
      </c>
      <c r="D1089" s="11">
        <f>(F1088)*0.22</f>
        <v>1100</v>
      </c>
      <c r="E1089" s="3">
        <v>1</v>
      </c>
      <c r="F1089" s="14">
        <f>D1089*E1089</f>
        <v>1100</v>
      </c>
    </row>
    <row r="1090" spans="2:6">
      <c r="B1090" s="16" t="s">
        <v>29</v>
      </c>
      <c r="C1090" s="3"/>
      <c r="D1090" s="3"/>
      <c r="E1090" s="6"/>
      <c r="F1090" s="24">
        <f>SUM(F1088:F1089)</f>
        <v>6100</v>
      </c>
    </row>
    <row r="1091" spans="2:6">
      <c r="B1091" s="16"/>
      <c r="C1091" s="3"/>
      <c r="D1091" s="3"/>
      <c r="E1091" s="3"/>
      <c r="F1091" s="3"/>
    </row>
    <row r="1092" spans="2:6">
      <c r="B1092" s="16"/>
      <c r="C1092" s="3"/>
      <c r="D1092" s="3"/>
      <c r="E1092" s="3"/>
      <c r="F1092" s="3"/>
    </row>
    <row r="1093" spans="2:6">
      <c r="B1093" s="16" t="s">
        <v>30</v>
      </c>
      <c r="C1093" s="3"/>
      <c r="D1093" s="3"/>
      <c r="E1093" s="3"/>
      <c r="F1093" s="14"/>
    </row>
    <row r="1094" spans="2:6">
      <c r="B1094" s="16" t="s">
        <v>8</v>
      </c>
      <c r="C1094" s="3" t="s">
        <v>9</v>
      </c>
      <c r="D1094" s="3" t="s">
        <v>10</v>
      </c>
      <c r="E1094" s="3" t="s">
        <v>11</v>
      </c>
      <c r="F1094" s="3" t="s">
        <v>12</v>
      </c>
    </row>
    <row r="1095" spans="2:6">
      <c r="B1095" s="16" t="s">
        <v>31</v>
      </c>
      <c r="C1095" s="3" t="s">
        <v>32</v>
      </c>
      <c r="D1095" s="11">
        <v>2000</v>
      </c>
      <c r="E1095" s="3">
        <v>1</v>
      </c>
      <c r="F1095" s="14">
        <f>D1095*E1095</f>
        <v>2000</v>
      </c>
    </row>
    <row r="1096" spans="2:6">
      <c r="B1096" s="16" t="s">
        <v>33</v>
      </c>
      <c r="C1096" s="3" t="s">
        <v>32</v>
      </c>
      <c r="D1096" s="11">
        <v>200</v>
      </c>
      <c r="E1096" s="3">
        <v>1</v>
      </c>
      <c r="F1096" s="14">
        <f>D1096*E1096</f>
        <v>200</v>
      </c>
    </row>
    <row r="1097" spans="2:6">
      <c r="B1097" s="16" t="s">
        <v>34</v>
      </c>
      <c r="C1097" s="3"/>
      <c r="D1097" s="3"/>
      <c r="E1097" s="3"/>
      <c r="F1097" s="14">
        <f>SUM(F1095:F1096)</f>
        <v>2200</v>
      </c>
    </row>
    <row r="1098" spans="2:6">
      <c r="B1098" s="16"/>
      <c r="C1098" s="3"/>
      <c r="D1098" s="3"/>
      <c r="E1098" s="3"/>
      <c r="F1098" s="6"/>
    </row>
    <row r="1099" spans="2:6">
      <c r="B1099" s="16" t="s">
        <v>35</v>
      </c>
      <c r="C1099" s="3"/>
      <c r="D1099" s="3"/>
      <c r="E1099" s="3"/>
      <c r="F1099" s="11"/>
    </row>
    <row r="1100" spans="2:6">
      <c r="B1100" s="16" t="s">
        <v>8</v>
      </c>
      <c r="C1100" s="3" t="s">
        <v>9</v>
      </c>
      <c r="D1100" s="3" t="s">
        <v>10</v>
      </c>
      <c r="E1100" s="3" t="s">
        <v>11</v>
      </c>
      <c r="F1100" s="3" t="s">
        <v>12</v>
      </c>
    </row>
    <row r="1101" spans="2:6">
      <c r="B1101" s="16" t="s">
        <v>36</v>
      </c>
      <c r="C1101" s="3" t="s">
        <v>32</v>
      </c>
      <c r="D1101" s="11">
        <v>1000</v>
      </c>
      <c r="E1101" s="6">
        <v>2</v>
      </c>
      <c r="F1101" s="15">
        <f>D1101*E1101</f>
        <v>2000</v>
      </c>
    </row>
    <row r="1102" spans="2:6">
      <c r="B1102" s="16" t="s">
        <v>37</v>
      </c>
      <c r="C1102" s="3"/>
      <c r="D1102" s="3"/>
      <c r="E1102" s="6"/>
      <c r="F1102" s="14">
        <f>SUM(F1101)</f>
        <v>2000</v>
      </c>
    </row>
    <row r="1103" spans="2:6">
      <c r="B1103" s="16"/>
      <c r="C1103" s="3"/>
      <c r="D1103" s="3"/>
      <c r="E1103" s="6"/>
      <c r="F1103" s="6"/>
    </row>
    <row r="1104" spans="2:6" ht="31.5">
      <c r="B1104" s="16" t="s">
        <v>38</v>
      </c>
      <c r="C1104" s="3"/>
      <c r="D1104" s="3"/>
      <c r="E1104" s="6"/>
      <c r="F1104" s="17">
        <f>F1102+F1097+F1090+F1084</f>
        <v>24450</v>
      </c>
    </row>
    <row r="1105" spans="2:6">
      <c r="B1105" s="16"/>
      <c r="C1105" s="6"/>
      <c r="D1105" s="6"/>
      <c r="E1105" s="6"/>
      <c r="F1105" s="6"/>
    </row>
    <row r="1106" spans="2:6">
      <c r="B1106" s="16" t="s">
        <v>39</v>
      </c>
      <c r="C1106" s="6"/>
      <c r="D1106" s="6"/>
      <c r="E1106" s="6"/>
      <c r="F1106" s="6"/>
    </row>
    <row r="1107" spans="2:6">
      <c r="B1107" s="16"/>
      <c r="C1107" s="2"/>
      <c r="D1107" s="2" t="s">
        <v>40</v>
      </c>
      <c r="E1107" s="6"/>
      <c r="F1107" s="2" t="s">
        <v>41</v>
      </c>
    </row>
    <row r="1108" spans="2:6">
      <c r="B1108" s="16"/>
      <c r="C1108" s="6"/>
      <c r="D1108" s="6">
        <v>1</v>
      </c>
      <c r="E1108" s="6"/>
      <c r="F1108" s="18">
        <f>F1104/D1108</f>
        <v>24450</v>
      </c>
    </row>
    <row r="1109" spans="2:6">
      <c r="B1109" s="34"/>
      <c r="C1109" s="35"/>
      <c r="D1109" s="35"/>
      <c r="E1109" s="35"/>
      <c r="F1109" s="38"/>
    </row>
    <row r="1110" spans="2:6">
      <c r="B1110" s="34"/>
      <c r="C1110" s="35"/>
      <c r="D1110" s="35"/>
      <c r="E1110" s="35"/>
      <c r="F1110" s="38"/>
    </row>
    <row r="1111" spans="2:6">
      <c r="B1111" s="100" t="s">
        <v>182</v>
      </c>
      <c r="C1111" s="101"/>
      <c r="D1111" s="101"/>
      <c r="E1111" s="101"/>
      <c r="F1111" s="101"/>
    </row>
    <row r="1112" spans="2:6">
      <c r="B1112" s="3" t="s">
        <v>7</v>
      </c>
      <c r="C1112" s="3"/>
      <c r="D1112" s="3"/>
      <c r="E1112" s="4"/>
      <c r="F1112" s="5"/>
    </row>
    <row r="1113" spans="2:6">
      <c r="B1113" s="16" t="s">
        <v>8</v>
      </c>
      <c r="C1113" s="3" t="s">
        <v>9</v>
      </c>
      <c r="D1113" s="3" t="s">
        <v>10</v>
      </c>
      <c r="E1113" s="3" t="s">
        <v>11</v>
      </c>
      <c r="F1113" s="3" t="s">
        <v>12</v>
      </c>
    </row>
    <row r="1114" spans="2:6">
      <c r="B1114" s="70" t="s">
        <v>160</v>
      </c>
      <c r="C1114" s="3" t="s">
        <v>14</v>
      </c>
      <c r="D1114" s="85">
        <v>3200</v>
      </c>
      <c r="E1114" s="72">
        <v>5</v>
      </c>
      <c r="F1114" s="11">
        <f>D1114*E1114</f>
        <v>16000</v>
      </c>
    </row>
    <row r="1115" spans="2:6">
      <c r="B1115" s="70" t="s">
        <v>122</v>
      </c>
      <c r="C1115" s="3" t="s">
        <v>18</v>
      </c>
      <c r="D1115" s="86">
        <v>3500</v>
      </c>
      <c r="E1115" s="72">
        <v>0.1</v>
      </c>
      <c r="F1115" s="11">
        <f>D1115*E1115</f>
        <v>350</v>
      </c>
    </row>
    <row r="1116" spans="2:6">
      <c r="B1116" s="16" t="s">
        <v>24</v>
      </c>
      <c r="C1116" s="3" t="s">
        <v>18</v>
      </c>
      <c r="D1116" s="11">
        <v>1000</v>
      </c>
      <c r="E1116" s="3">
        <v>1</v>
      </c>
      <c r="F1116" s="47">
        <f>+E1116*D1116</f>
        <v>1000</v>
      </c>
    </row>
    <row r="1117" spans="2:6">
      <c r="B1117" s="16"/>
      <c r="C1117" s="6"/>
      <c r="D1117" s="7"/>
      <c r="E1117" s="3"/>
      <c r="F1117" s="50">
        <f>SUM(F1114:F1116)</f>
        <v>17350</v>
      </c>
    </row>
    <row r="1118" spans="2:6">
      <c r="B1118" s="16" t="s">
        <v>27</v>
      </c>
      <c r="C1118" s="3"/>
      <c r="D1118" s="3"/>
      <c r="E1118" s="3"/>
      <c r="F1118" s="11"/>
    </row>
    <row r="1119" spans="2:6">
      <c r="B1119" s="16"/>
      <c r="C1119" s="3"/>
      <c r="D1119" s="3"/>
      <c r="E1119" s="3"/>
      <c r="F1119" s="11"/>
    </row>
    <row r="1120" spans="2:6">
      <c r="B1120" s="16" t="s">
        <v>8</v>
      </c>
      <c r="C1120" s="3" t="s">
        <v>9</v>
      </c>
      <c r="D1120" s="3" t="s">
        <v>10</v>
      </c>
      <c r="E1120" s="3" t="s">
        <v>11</v>
      </c>
      <c r="F1120" s="3" t="s">
        <v>12</v>
      </c>
    </row>
    <row r="1121" spans="2:6">
      <c r="B1121" s="16" t="s">
        <v>69</v>
      </c>
      <c r="C1121" s="3" t="s">
        <v>18</v>
      </c>
      <c r="D1121" s="11">
        <v>6000</v>
      </c>
      <c r="E1121" s="3">
        <v>1</v>
      </c>
      <c r="F1121" s="14">
        <f>D1121*E1121</f>
        <v>6000</v>
      </c>
    </row>
    <row r="1122" spans="2:6">
      <c r="B1122" s="16" t="s">
        <v>61</v>
      </c>
      <c r="C1122" s="3" t="s">
        <v>18</v>
      </c>
      <c r="D1122" s="11">
        <f>(F1121)*0.22</f>
        <v>1320</v>
      </c>
      <c r="E1122" s="3">
        <v>1</v>
      </c>
      <c r="F1122" s="14">
        <f>D1122*E1122</f>
        <v>1320</v>
      </c>
    </row>
    <row r="1123" spans="2:6">
      <c r="B1123" s="16" t="s">
        <v>29</v>
      </c>
      <c r="C1123" s="3"/>
      <c r="D1123" s="3"/>
      <c r="E1123" s="6"/>
      <c r="F1123" s="24">
        <f>SUM(F1121:F1122)</f>
        <v>7320</v>
      </c>
    </row>
    <row r="1124" spans="2:6">
      <c r="B1124" s="16"/>
      <c r="C1124" s="3"/>
      <c r="D1124" s="3"/>
      <c r="E1124" s="3"/>
      <c r="F1124" s="3"/>
    </row>
    <row r="1125" spans="2:6">
      <c r="B1125" s="16"/>
      <c r="C1125" s="3"/>
      <c r="D1125" s="3"/>
      <c r="E1125" s="3"/>
      <c r="F1125" s="3"/>
    </row>
    <row r="1126" spans="2:6">
      <c r="B1126" s="16" t="s">
        <v>30</v>
      </c>
      <c r="C1126" s="3"/>
      <c r="D1126" s="3"/>
      <c r="E1126" s="3"/>
      <c r="F1126" s="14"/>
    </row>
    <row r="1127" spans="2:6">
      <c r="B1127" s="16" t="s">
        <v>8</v>
      </c>
      <c r="C1127" s="3" t="s">
        <v>9</v>
      </c>
      <c r="D1127" s="3" t="s">
        <v>10</v>
      </c>
      <c r="E1127" s="3" t="s">
        <v>11</v>
      </c>
      <c r="F1127" s="3" t="s">
        <v>12</v>
      </c>
    </row>
    <row r="1128" spans="2:6">
      <c r="B1128" s="16" t="s">
        <v>31</v>
      </c>
      <c r="C1128" s="3" t="s">
        <v>32</v>
      </c>
      <c r="D1128" s="11">
        <v>2000</v>
      </c>
      <c r="E1128" s="3">
        <v>1</v>
      </c>
      <c r="F1128" s="14">
        <f>D1128*E1128</f>
        <v>2000</v>
      </c>
    </row>
    <row r="1129" spans="2:6">
      <c r="B1129" s="16" t="s">
        <v>33</v>
      </c>
      <c r="C1129" s="3" t="s">
        <v>32</v>
      </c>
      <c r="D1129" s="11">
        <v>200</v>
      </c>
      <c r="E1129" s="3">
        <v>1</v>
      </c>
      <c r="F1129" s="14">
        <f>D1129*E1129</f>
        <v>200</v>
      </c>
    </row>
    <row r="1130" spans="2:6">
      <c r="B1130" s="16" t="s">
        <v>34</v>
      </c>
      <c r="C1130" s="3"/>
      <c r="D1130" s="3"/>
      <c r="E1130" s="3"/>
      <c r="F1130" s="14">
        <f>SUM(F1128:F1129)</f>
        <v>2200</v>
      </c>
    </row>
    <row r="1131" spans="2:6">
      <c r="B1131" s="16"/>
      <c r="C1131" s="3"/>
      <c r="D1131" s="3"/>
      <c r="E1131" s="3"/>
      <c r="F1131" s="6"/>
    </row>
    <row r="1132" spans="2:6">
      <c r="B1132" s="16" t="s">
        <v>35</v>
      </c>
      <c r="C1132" s="3"/>
      <c r="D1132" s="3"/>
      <c r="E1132" s="3"/>
      <c r="F1132" s="11"/>
    </row>
    <row r="1133" spans="2:6">
      <c r="B1133" s="16" t="s">
        <v>8</v>
      </c>
      <c r="C1133" s="3" t="s">
        <v>9</v>
      </c>
      <c r="D1133" s="3" t="s">
        <v>10</v>
      </c>
      <c r="E1133" s="3" t="s">
        <v>11</v>
      </c>
      <c r="F1133" s="3" t="s">
        <v>12</v>
      </c>
    </row>
    <row r="1134" spans="2:6">
      <c r="B1134" s="16" t="s">
        <v>36</v>
      </c>
      <c r="C1134" s="3" t="s">
        <v>32</v>
      </c>
      <c r="D1134" s="11">
        <v>1000</v>
      </c>
      <c r="E1134" s="6">
        <v>2</v>
      </c>
      <c r="F1134" s="15">
        <f>D1134*E1134</f>
        <v>2000</v>
      </c>
    </row>
    <row r="1135" spans="2:6">
      <c r="B1135" s="16" t="s">
        <v>37</v>
      </c>
      <c r="C1135" s="3"/>
      <c r="D1135" s="3"/>
      <c r="E1135" s="6"/>
      <c r="F1135" s="14">
        <f>SUM(F1134)</f>
        <v>2000</v>
      </c>
    </row>
    <row r="1136" spans="2:6">
      <c r="B1136" s="16"/>
      <c r="C1136" s="3"/>
      <c r="D1136" s="3"/>
      <c r="E1136" s="6"/>
      <c r="F1136" s="6"/>
    </row>
    <row r="1137" spans="2:6" ht="31.5">
      <c r="B1137" s="16" t="s">
        <v>38</v>
      </c>
      <c r="C1137" s="3"/>
      <c r="D1137" s="3"/>
      <c r="E1137" s="6"/>
      <c r="F1137" s="17">
        <f>F1135+F1130+F1123+F1117</f>
        <v>28870</v>
      </c>
    </row>
    <row r="1138" spans="2:6">
      <c r="B1138" s="16"/>
      <c r="C1138" s="6"/>
      <c r="D1138" s="6"/>
      <c r="E1138" s="6"/>
      <c r="F1138" s="6"/>
    </row>
    <row r="1139" spans="2:6">
      <c r="B1139" s="16" t="s">
        <v>39</v>
      </c>
      <c r="C1139" s="6"/>
      <c r="D1139" s="6"/>
      <c r="E1139" s="6"/>
      <c r="F1139" s="6"/>
    </row>
    <row r="1140" spans="2:6">
      <c r="B1140" s="16"/>
      <c r="C1140" s="2"/>
      <c r="D1140" s="2" t="s">
        <v>40</v>
      </c>
      <c r="E1140" s="6"/>
      <c r="F1140" s="2" t="s">
        <v>41</v>
      </c>
    </row>
    <row r="1141" spans="2:6">
      <c r="B1141" s="16"/>
      <c r="C1141" s="6"/>
      <c r="D1141" s="6">
        <v>1</v>
      </c>
      <c r="E1141" s="6"/>
      <c r="F1141" s="18">
        <f>F1137/D1141</f>
        <v>28870</v>
      </c>
    </row>
    <row r="1142" spans="2:6">
      <c r="B1142" s="34"/>
      <c r="C1142" s="35"/>
      <c r="D1142" s="35"/>
      <c r="E1142" s="35"/>
      <c r="F1142" s="38"/>
    </row>
    <row r="1145" spans="2:6" ht="54.95" customHeight="1">
      <c r="B1145" s="100" t="s">
        <v>175</v>
      </c>
      <c r="C1145" s="101"/>
      <c r="D1145" s="101"/>
      <c r="E1145" s="101"/>
      <c r="F1145" s="101"/>
    </row>
    <row r="1146" spans="2:6">
      <c r="B1146" s="3" t="s">
        <v>7</v>
      </c>
      <c r="C1146" s="3"/>
      <c r="D1146" s="3"/>
      <c r="E1146" s="4"/>
      <c r="F1146" s="5"/>
    </row>
    <row r="1147" spans="2:6">
      <c r="B1147" s="16" t="s">
        <v>8</v>
      </c>
      <c r="C1147" s="3" t="s">
        <v>9</v>
      </c>
      <c r="D1147" s="3" t="s">
        <v>10</v>
      </c>
      <c r="E1147" s="3" t="s">
        <v>11</v>
      </c>
      <c r="F1147" s="3" t="s">
        <v>12</v>
      </c>
    </row>
    <row r="1148" spans="2:6">
      <c r="B1148" s="16" t="s">
        <v>161</v>
      </c>
      <c r="C1148" s="3" t="s">
        <v>14</v>
      </c>
      <c r="D1148" s="52">
        <v>16000</v>
      </c>
      <c r="E1148" s="16">
        <v>4</v>
      </c>
      <c r="F1148" s="52">
        <f>D1148*E1148</f>
        <v>64000</v>
      </c>
    </row>
    <row r="1149" spans="2:6">
      <c r="B1149" s="16" t="s">
        <v>162</v>
      </c>
      <c r="C1149" s="3" t="s">
        <v>14</v>
      </c>
      <c r="D1149" s="52">
        <v>12000</v>
      </c>
      <c r="E1149" s="16">
        <v>1</v>
      </c>
      <c r="F1149" s="52">
        <f>D1149*E1149</f>
        <v>12000</v>
      </c>
    </row>
    <row r="1150" spans="2:6">
      <c r="B1150" s="16" t="s">
        <v>122</v>
      </c>
      <c r="C1150" s="3" t="s">
        <v>9</v>
      </c>
      <c r="D1150" s="52">
        <v>3500</v>
      </c>
      <c r="E1150" s="16">
        <v>0.1</v>
      </c>
      <c r="F1150" s="52">
        <f>D1150*E1150</f>
        <v>350</v>
      </c>
    </row>
    <row r="1151" spans="2:6">
      <c r="B1151" s="16" t="s">
        <v>24</v>
      </c>
      <c r="C1151" s="3" t="s">
        <v>18</v>
      </c>
      <c r="D1151" s="11">
        <v>1000</v>
      </c>
      <c r="E1151" s="3">
        <v>1</v>
      </c>
      <c r="F1151" s="11">
        <f>+E1151*D1151</f>
        <v>1000</v>
      </c>
    </row>
    <row r="1152" spans="2:6">
      <c r="B1152" s="16"/>
      <c r="C1152" s="6"/>
      <c r="D1152" s="7"/>
      <c r="E1152" s="3"/>
      <c r="F1152" s="23">
        <f>SUM(F1148:F1151)</f>
        <v>77350</v>
      </c>
    </row>
    <row r="1153" spans="2:6">
      <c r="B1153" s="16" t="s">
        <v>27</v>
      </c>
      <c r="C1153" s="3"/>
      <c r="D1153" s="3"/>
      <c r="E1153" s="3"/>
      <c r="F1153" s="11"/>
    </row>
    <row r="1154" spans="2:6">
      <c r="B1154" s="16"/>
      <c r="C1154" s="3"/>
      <c r="D1154" s="3"/>
      <c r="E1154" s="3"/>
      <c r="F1154" s="11"/>
    </row>
    <row r="1155" spans="2:6">
      <c r="B1155" s="16" t="s">
        <v>8</v>
      </c>
      <c r="C1155" s="3" t="s">
        <v>9</v>
      </c>
      <c r="D1155" s="3" t="s">
        <v>10</v>
      </c>
      <c r="E1155" s="3" t="s">
        <v>11</v>
      </c>
      <c r="F1155" s="3" t="s">
        <v>12</v>
      </c>
    </row>
    <row r="1156" spans="2:6">
      <c r="B1156" s="16" t="s">
        <v>69</v>
      </c>
      <c r="C1156" s="3" t="s">
        <v>18</v>
      </c>
      <c r="D1156" s="11">
        <v>12000</v>
      </c>
      <c r="E1156" s="3">
        <v>1</v>
      </c>
      <c r="F1156" s="14">
        <f>D1156*E1156</f>
        <v>12000</v>
      </c>
    </row>
    <row r="1157" spans="2:6">
      <c r="B1157" s="16" t="s">
        <v>61</v>
      </c>
      <c r="C1157" s="3" t="s">
        <v>18</v>
      </c>
      <c r="D1157" s="11">
        <f>(F1156)*0.22</f>
        <v>2640</v>
      </c>
      <c r="E1157" s="3">
        <v>1</v>
      </c>
      <c r="F1157" s="14">
        <f>D1157*E1157</f>
        <v>2640</v>
      </c>
    </row>
    <row r="1158" spans="2:6">
      <c r="B1158" s="16" t="s">
        <v>29</v>
      </c>
      <c r="C1158" s="3"/>
      <c r="D1158" s="3"/>
      <c r="E1158" s="6"/>
      <c r="F1158" s="24">
        <f>SUM(F1156:F1157)</f>
        <v>14640</v>
      </c>
    </row>
    <row r="1159" spans="2:6">
      <c r="B1159" s="16"/>
      <c r="C1159" s="3"/>
      <c r="D1159" s="3"/>
      <c r="E1159" s="3"/>
      <c r="F1159" s="3"/>
    </row>
    <row r="1160" spans="2:6">
      <c r="B1160" s="16"/>
      <c r="C1160" s="3"/>
      <c r="D1160" s="3"/>
      <c r="E1160" s="3"/>
      <c r="F1160" s="3"/>
    </row>
    <row r="1161" spans="2:6">
      <c r="B1161" s="16" t="s">
        <v>30</v>
      </c>
      <c r="C1161" s="3"/>
      <c r="D1161" s="3"/>
      <c r="E1161" s="3"/>
      <c r="F1161" s="14"/>
    </row>
    <row r="1162" spans="2:6">
      <c r="B1162" s="16" t="s">
        <v>8</v>
      </c>
      <c r="C1162" s="3" t="s">
        <v>9</v>
      </c>
      <c r="D1162" s="3" t="s">
        <v>10</v>
      </c>
      <c r="E1162" s="3" t="s">
        <v>11</v>
      </c>
      <c r="F1162" s="3" t="s">
        <v>12</v>
      </c>
    </row>
    <row r="1163" spans="2:6">
      <c r="B1163" s="16" t="s">
        <v>31</v>
      </c>
      <c r="C1163" s="3" t="s">
        <v>32</v>
      </c>
      <c r="D1163" s="11">
        <v>2000</v>
      </c>
      <c r="E1163" s="3">
        <v>1</v>
      </c>
      <c r="F1163" s="14">
        <f>D1163*E1163</f>
        <v>2000</v>
      </c>
    </row>
    <row r="1164" spans="2:6">
      <c r="B1164" s="16" t="s">
        <v>33</v>
      </c>
      <c r="C1164" s="3" t="s">
        <v>32</v>
      </c>
      <c r="D1164" s="11">
        <v>200</v>
      </c>
      <c r="E1164" s="3">
        <v>1</v>
      </c>
      <c r="F1164" s="14">
        <f>D1164*E1164</f>
        <v>200</v>
      </c>
    </row>
    <row r="1165" spans="2:6">
      <c r="B1165" s="16" t="s">
        <v>34</v>
      </c>
      <c r="C1165" s="3"/>
      <c r="D1165" s="3"/>
      <c r="E1165" s="3"/>
      <c r="F1165" s="14">
        <f>SUM(F1163:F1164)</f>
        <v>2200</v>
      </c>
    </row>
    <row r="1166" spans="2:6">
      <c r="B1166" s="16"/>
      <c r="C1166" s="3"/>
      <c r="D1166" s="3"/>
      <c r="E1166" s="3"/>
      <c r="F1166" s="6"/>
    </row>
    <row r="1167" spans="2:6">
      <c r="B1167" s="16" t="s">
        <v>35</v>
      </c>
      <c r="C1167" s="3"/>
      <c r="D1167" s="3"/>
      <c r="E1167" s="3"/>
      <c r="F1167" s="11"/>
    </row>
    <row r="1168" spans="2:6">
      <c r="B1168" s="16" t="s">
        <v>8</v>
      </c>
      <c r="C1168" s="3" t="s">
        <v>9</v>
      </c>
      <c r="D1168" s="3" t="s">
        <v>10</v>
      </c>
      <c r="E1168" s="3" t="s">
        <v>11</v>
      </c>
      <c r="F1168" s="3" t="s">
        <v>12</v>
      </c>
    </row>
    <row r="1169" spans="2:6">
      <c r="B1169" s="16" t="s">
        <v>36</v>
      </c>
      <c r="C1169" s="3" t="s">
        <v>32</v>
      </c>
      <c r="D1169" s="11">
        <v>1000</v>
      </c>
      <c r="E1169" s="6">
        <v>2</v>
      </c>
      <c r="F1169" s="15">
        <f>D1169*E1169</f>
        <v>2000</v>
      </c>
    </row>
    <row r="1170" spans="2:6">
      <c r="B1170" s="16" t="s">
        <v>37</v>
      </c>
      <c r="C1170" s="3"/>
      <c r="D1170" s="3"/>
      <c r="E1170" s="6"/>
      <c r="F1170" s="14">
        <f>SUM(F1169)</f>
        <v>2000</v>
      </c>
    </row>
    <row r="1171" spans="2:6">
      <c r="B1171" s="16"/>
      <c r="C1171" s="3"/>
      <c r="D1171" s="3"/>
      <c r="E1171" s="6"/>
      <c r="F1171" s="6"/>
    </row>
    <row r="1172" spans="2:6" ht="31.5">
      <c r="B1172" s="16" t="s">
        <v>38</v>
      </c>
      <c r="C1172" s="3"/>
      <c r="D1172" s="3"/>
      <c r="E1172" s="6"/>
      <c r="F1172" s="17">
        <f>F1170+F1165+F1158+F1152</f>
        <v>96190</v>
      </c>
    </row>
    <row r="1173" spans="2:6">
      <c r="B1173" s="16"/>
      <c r="C1173" s="6"/>
      <c r="D1173" s="6"/>
      <c r="E1173" s="6"/>
      <c r="F1173" s="6"/>
    </row>
    <row r="1174" spans="2:6">
      <c r="B1174" s="16" t="s">
        <v>39</v>
      </c>
      <c r="C1174" s="6"/>
      <c r="D1174" s="6"/>
      <c r="E1174" s="6"/>
      <c r="F1174" s="6"/>
    </row>
    <row r="1175" spans="2:6">
      <c r="B1175" s="16"/>
      <c r="C1175" s="2"/>
      <c r="D1175" s="2" t="s">
        <v>40</v>
      </c>
      <c r="E1175" s="6"/>
      <c r="F1175" s="2" t="s">
        <v>41</v>
      </c>
    </row>
    <row r="1176" spans="2:6">
      <c r="B1176" s="16"/>
      <c r="C1176" s="6"/>
      <c r="D1176" s="6">
        <v>1</v>
      </c>
      <c r="E1176" s="6"/>
      <c r="F1176" s="18">
        <f>F1172/D1176</f>
        <v>96190</v>
      </c>
    </row>
    <row r="1179" spans="2:6" ht="54.95" customHeight="1">
      <c r="B1179" s="100" t="s">
        <v>114</v>
      </c>
      <c r="C1179" s="101"/>
      <c r="D1179" s="101"/>
      <c r="E1179" s="101"/>
      <c r="F1179" s="101"/>
    </row>
    <row r="1180" spans="2:6">
      <c r="B1180" s="3" t="s">
        <v>7</v>
      </c>
      <c r="C1180" s="3"/>
      <c r="D1180" s="3"/>
      <c r="E1180" s="4"/>
      <c r="F1180" s="5"/>
    </row>
    <row r="1181" spans="2:6">
      <c r="B1181" s="16" t="s">
        <v>8</v>
      </c>
      <c r="C1181" s="3" t="s">
        <v>9</v>
      </c>
      <c r="D1181" s="3" t="s">
        <v>10</v>
      </c>
      <c r="E1181" s="3" t="s">
        <v>11</v>
      </c>
      <c r="F1181" s="3" t="s">
        <v>12</v>
      </c>
    </row>
    <row r="1182" spans="2:6">
      <c r="B1182" s="16" t="s">
        <v>173</v>
      </c>
      <c r="C1182" s="3" t="s">
        <v>18</v>
      </c>
      <c r="D1182" s="52">
        <v>5000</v>
      </c>
      <c r="E1182" s="16">
        <v>2</v>
      </c>
      <c r="F1182" s="52">
        <f>D1182*E1182</f>
        <v>10000</v>
      </c>
    </row>
    <row r="1183" spans="2:6">
      <c r="B1183" s="16" t="s">
        <v>171</v>
      </c>
      <c r="C1183" s="3" t="s">
        <v>18</v>
      </c>
      <c r="D1183" s="52">
        <v>7000</v>
      </c>
      <c r="E1183" s="16">
        <v>2</v>
      </c>
      <c r="F1183" s="52">
        <f>D1183*E1183</f>
        <v>14000</v>
      </c>
    </row>
    <row r="1184" spans="2:6">
      <c r="B1184" s="16" t="s">
        <v>172</v>
      </c>
      <c r="C1184" s="3" t="s">
        <v>9</v>
      </c>
      <c r="D1184" s="52">
        <v>9000</v>
      </c>
      <c r="E1184" s="16">
        <v>2</v>
      </c>
      <c r="F1184" s="52">
        <f>D1184*E1184</f>
        <v>18000</v>
      </c>
    </row>
    <row r="1185" spans="2:6">
      <c r="B1185" s="16" t="s">
        <v>170</v>
      </c>
      <c r="C1185" s="3" t="s">
        <v>14</v>
      </c>
      <c r="D1185" s="52">
        <v>10000</v>
      </c>
      <c r="E1185" s="16">
        <v>1.2</v>
      </c>
      <c r="F1185" s="52">
        <f>D1185*E1185</f>
        <v>12000</v>
      </c>
    </row>
    <row r="1186" spans="2:6">
      <c r="B1186" s="16" t="s">
        <v>24</v>
      </c>
      <c r="C1186" s="3" t="s">
        <v>18</v>
      </c>
      <c r="D1186" s="11">
        <v>1000</v>
      </c>
      <c r="E1186" s="3">
        <v>1</v>
      </c>
      <c r="F1186" s="52">
        <f>D1186*E1186</f>
        <v>1000</v>
      </c>
    </row>
    <row r="1187" spans="2:6">
      <c r="B1187" s="16"/>
      <c r="C1187" s="6"/>
      <c r="D1187" s="7"/>
      <c r="E1187" s="3"/>
      <c r="F1187" s="23">
        <f>SUM(F1182:F1186)</f>
        <v>55000</v>
      </c>
    </row>
    <row r="1188" spans="2:6">
      <c r="B1188" s="16" t="s">
        <v>27</v>
      </c>
      <c r="C1188" s="3"/>
      <c r="D1188" s="3"/>
      <c r="E1188" s="3"/>
      <c r="F1188" s="11"/>
    </row>
    <row r="1189" spans="2:6">
      <c r="B1189" s="16"/>
      <c r="C1189" s="3"/>
      <c r="D1189" s="3"/>
      <c r="E1189" s="3"/>
      <c r="F1189" s="11"/>
    </row>
    <row r="1190" spans="2:6">
      <c r="B1190" s="16" t="s">
        <v>8</v>
      </c>
      <c r="C1190" s="3" t="s">
        <v>9</v>
      </c>
      <c r="D1190" s="3" t="s">
        <v>10</v>
      </c>
      <c r="E1190" s="3" t="s">
        <v>11</v>
      </c>
      <c r="F1190" s="3" t="s">
        <v>12</v>
      </c>
    </row>
    <row r="1191" spans="2:6">
      <c r="B1191" s="16" t="s">
        <v>69</v>
      </c>
      <c r="C1191" s="3" t="s">
        <v>18</v>
      </c>
      <c r="D1191" s="11">
        <v>9000</v>
      </c>
      <c r="E1191" s="3">
        <v>1</v>
      </c>
      <c r="F1191" s="14">
        <f>D1191*E1191</f>
        <v>9000</v>
      </c>
    </row>
    <row r="1192" spans="2:6">
      <c r="B1192" s="16" t="s">
        <v>61</v>
      </c>
      <c r="C1192" s="3" t="s">
        <v>18</v>
      </c>
      <c r="D1192" s="11">
        <f>(F1191)*0.22</f>
        <v>1980</v>
      </c>
      <c r="E1192" s="3">
        <v>1</v>
      </c>
      <c r="F1192" s="14">
        <f>D1192*E1192</f>
        <v>1980</v>
      </c>
    </row>
    <row r="1193" spans="2:6">
      <c r="B1193" s="16" t="s">
        <v>29</v>
      </c>
      <c r="C1193" s="3"/>
      <c r="D1193" s="3"/>
      <c r="E1193" s="6"/>
      <c r="F1193" s="24">
        <f>SUM(F1191:F1192)</f>
        <v>10980</v>
      </c>
    </row>
    <row r="1194" spans="2:6">
      <c r="B1194" s="16"/>
      <c r="C1194" s="3"/>
      <c r="D1194" s="3"/>
      <c r="E1194" s="3"/>
      <c r="F1194" s="3"/>
    </row>
    <row r="1195" spans="2:6">
      <c r="B1195" s="16"/>
      <c r="C1195" s="3"/>
      <c r="D1195" s="3"/>
      <c r="E1195" s="3"/>
      <c r="F1195" s="3"/>
    </row>
    <row r="1196" spans="2:6">
      <c r="B1196" s="16" t="s">
        <v>30</v>
      </c>
      <c r="C1196" s="3"/>
      <c r="D1196" s="3"/>
      <c r="E1196" s="3"/>
      <c r="F1196" s="14"/>
    </row>
    <row r="1197" spans="2:6">
      <c r="B1197" s="16" t="s">
        <v>8</v>
      </c>
      <c r="C1197" s="3" t="s">
        <v>9</v>
      </c>
      <c r="D1197" s="3" t="s">
        <v>10</v>
      </c>
      <c r="E1197" s="3" t="s">
        <v>11</v>
      </c>
      <c r="F1197" s="3" t="s">
        <v>12</v>
      </c>
    </row>
    <row r="1198" spans="2:6">
      <c r="B1198" s="16" t="s">
        <v>31</v>
      </c>
      <c r="C1198" s="3" t="s">
        <v>32</v>
      </c>
      <c r="D1198" s="11">
        <v>2000</v>
      </c>
      <c r="E1198" s="3">
        <v>0.5</v>
      </c>
      <c r="F1198" s="14">
        <f>D1198*E1198</f>
        <v>1000</v>
      </c>
    </row>
    <row r="1199" spans="2:6">
      <c r="B1199" s="16" t="s">
        <v>33</v>
      </c>
      <c r="C1199" s="3" t="s">
        <v>32</v>
      </c>
      <c r="D1199" s="11">
        <v>200</v>
      </c>
      <c r="E1199" s="3">
        <v>1</v>
      </c>
      <c r="F1199" s="14">
        <f>D1199*E1199</f>
        <v>200</v>
      </c>
    </row>
    <row r="1200" spans="2:6">
      <c r="B1200" s="16" t="s">
        <v>34</v>
      </c>
      <c r="C1200" s="3"/>
      <c r="D1200" s="3"/>
      <c r="E1200" s="3"/>
      <c r="F1200" s="14">
        <f>SUM(F1198:F1199)</f>
        <v>1200</v>
      </c>
    </row>
    <row r="1201" spans="2:6">
      <c r="B1201" s="16"/>
      <c r="C1201" s="3"/>
      <c r="D1201" s="3"/>
      <c r="E1201" s="3"/>
      <c r="F1201" s="6"/>
    </row>
    <row r="1202" spans="2:6">
      <c r="B1202" s="16" t="s">
        <v>35</v>
      </c>
      <c r="C1202" s="3"/>
      <c r="D1202" s="3"/>
      <c r="E1202" s="3"/>
      <c r="F1202" s="11"/>
    </row>
    <row r="1203" spans="2:6">
      <c r="B1203" s="16" t="s">
        <v>8</v>
      </c>
      <c r="C1203" s="3" t="s">
        <v>9</v>
      </c>
      <c r="D1203" s="3" t="s">
        <v>10</v>
      </c>
      <c r="E1203" s="3" t="s">
        <v>11</v>
      </c>
      <c r="F1203" s="3" t="s">
        <v>12</v>
      </c>
    </row>
    <row r="1204" spans="2:6">
      <c r="B1204" s="16" t="s">
        <v>36</v>
      </c>
      <c r="C1204" s="3" t="s">
        <v>32</v>
      </c>
      <c r="D1204" s="11">
        <v>1000</v>
      </c>
      <c r="E1204" s="6">
        <v>2</v>
      </c>
      <c r="F1204" s="15">
        <f>D1204*E1204</f>
        <v>2000</v>
      </c>
    </row>
    <row r="1205" spans="2:6">
      <c r="B1205" s="16" t="s">
        <v>37</v>
      </c>
      <c r="C1205" s="3"/>
      <c r="D1205" s="3"/>
      <c r="E1205" s="6"/>
      <c r="F1205" s="14">
        <f>SUM(F1204)</f>
        <v>2000</v>
      </c>
    </row>
    <row r="1206" spans="2:6">
      <c r="B1206" s="16"/>
      <c r="C1206" s="3"/>
      <c r="D1206" s="3"/>
      <c r="E1206" s="6"/>
      <c r="F1206" s="6"/>
    </row>
    <row r="1207" spans="2:6" ht="31.5">
      <c r="B1207" s="16" t="s">
        <v>38</v>
      </c>
      <c r="C1207" s="3"/>
      <c r="D1207" s="3"/>
      <c r="E1207" s="6"/>
      <c r="F1207" s="17">
        <f>F1205+F1200+F1193+F1187</f>
        <v>69180</v>
      </c>
    </row>
    <row r="1208" spans="2:6">
      <c r="B1208" s="16"/>
      <c r="C1208" s="6"/>
      <c r="D1208" s="6"/>
      <c r="E1208" s="6"/>
      <c r="F1208" s="6"/>
    </row>
    <row r="1209" spans="2:6">
      <c r="B1209" s="16" t="s">
        <v>39</v>
      </c>
      <c r="C1209" s="6"/>
      <c r="D1209" s="6"/>
      <c r="E1209" s="6"/>
      <c r="F1209" s="6"/>
    </row>
    <row r="1210" spans="2:6">
      <c r="B1210" s="16"/>
      <c r="C1210" s="2"/>
      <c r="D1210" s="2" t="s">
        <v>40</v>
      </c>
      <c r="E1210" s="6"/>
      <c r="F1210" s="2" t="s">
        <v>41</v>
      </c>
    </row>
    <row r="1211" spans="2:6">
      <c r="B1211" s="16"/>
      <c r="C1211" s="6"/>
      <c r="D1211" s="6">
        <v>1</v>
      </c>
      <c r="E1211" s="6"/>
      <c r="F1211" s="18">
        <f>F1207/D1211</f>
        <v>69180</v>
      </c>
    </row>
    <row r="1214" spans="2:6" ht="30" customHeight="1">
      <c r="B1214" s="100" t="s">
        <v>185</v>
      </c>
      <c r="C1214" s="101"/>
      <c r="D1214" s="101"/>
      <c r="E1214" s="101"/>
      <c r="F1214" s="101"/>
    </row>
    <row r="1215" spans="2:6">
      <c r="B1215" s="3" t="s">
        <v>7</v>
      </c>
      <c r="C1215" s="3"/>
      <c r="D1215" s="3"/>
      <c r="E1215" s="4"/>
      <c r="F1215" s="5"/>
    </row>
    <row r="1216" spans="2:6">
      <c r="B1216" s="16" t="s">
        <v>8</v>
      </c>
      <c r="C1216" s="3" t="s">
        <v>9</v>
      </c>
      <c r="D1216" s="3" t="s">
        <v>10</v>
      </c>
      <c r="E1216" s="3" t="s">
        <v>11</v>
      </c>
      <c r="F1216" s="3" t="s">
        <v>12</v>
      </c>
    </row>
    <row r="1217" spans="2:6">
      <c r="B1217" s="74" t="s">
        <v>186</v>
      </c>
      <c r="C1217" s="75" t="s">
        <v>14</v>
      </c>
      <c r="D1217" s="76">
        <v>7200</v>
      </c>
      <c r="E1217" s="77">
        <v>4</v>
      </c>
      <c r="F1217" s="78">
        <f>D1217*E1217</f>
        <v>28800</v>
      </c>
    </row>
    <row r="1218" spans="2:6">
      <c r="B1218" s="74" t="s">
        <v>122</v>
      </c>
      <c r="C1218" s="75" t="s">
        <v>18</v>
      </c>
      <c r="D1218" s="79">
        <v>3500</v>
      </c>
      <c r="E1218" s="77">
        <v>0.1</v>
      </c>
      <c r="F1218" s="78">
        <f>D1218*E1218</f>
        <v>350</v>
      </c>
    </row>
    <row r="1219" spans="2:6">
      <c r="B1219" s="80" t="s">
        <v>24</v>
      </c>
      <c r="C1219" s="75" t="s">
        <v>18</v>
      </c>
      <c r="D1219" s="78">
        <v>1000</v>
      </c>
      <c r="E1219" s="75">
        <v>1</v>
      </c>
      <c r="F1219" s="81">
        <f>+E1219*D1219</f>
        <v>1000</v>
      </c>
    </row>
    <row r="1220" spans="2:6">
      <c r="B1220" s="80"/>
      <c r="C1220" s="82"/>
      <c r="D1220" s="83"/>
      <c r="E1220" s="75"/>
      <c r="F1220" s="84">
        <f>SUM(F1217:F1219)</f>
        <v>30150</v>
      </c>
    </row>
    <row r="1221" spans="2:6">
      <c r="B1221" s="16" t="s">
        <v>27</v>
      </c>
      <c r="C1221" s="3"/>
      <c r="D1221" s="3"/>
      <c r="E1221" s="3"/>
      <c r="F1221" s="11"/>
    </row>
    <row r="1222" spans="2:6">
      <c r="B1222" s="16"/>
      <c r="C1222" s="3"/>
      <c r="D1222" s="3"/>
      <c r="E1222" s="3"/>
      <c r="F1222" s="11"/>
    </row>
    <row r="1223" spans="2:6">
      <c r="B1223" s="16" t="s">
        <v>8</v>
      </c>
      <c r="C1223" s="3" t="s">
        <v>9</v>
      </c>
      <c r="D1223" s="3" t="s">
        <v>10</v>
      </c>
      <c r="E1223" s="3" t="s">
        <v>11</v>
      </c>
      <c r="F1223" s="3" t="s">
        <v>12</v>
      </c>
    </row>
    <row r="1224" spans="2:6">
      <c r="B1224" s="16" t="s">
        <v>69</v>
      </c>
      <c r="C1224" s="3" t="s">
        <v>18</v>
      </c>
      <c r="D1224" s="11">
        <v>8000</v>
      </c>
      <c r="E1224" s="3">
        <v>1</v>
      </c>
      <c r="F1224" s="14">
        <f>D1224*E1224</f>
        <v>8000</v>
      </c>
    </row>
    <row r="1225" spans="2:6">
      <c r="B1225" s="16" t="s">
        <v>61</v>
      </c>
      <c r="C1225" s="3" t="s">
        <v>18</v>
      </c>
      <c r="D1225" s="11">
        <f>(F1224)*0.22</f>
        <v>1760</v>
      </c>
      <c r="E1225" s="3">
        <v>1</v>
      </c>
      <c r="F1225" s="14">
        <f>D1225*E1225</f>
        <v>1760</v>
      </c>
    </row>
    <row r="1226" spans="2:6">
      <c r="B1226" s="16" t="s">
        <v>29</v>
      </c>
      <c r="C1226" s="3"/>
      <c r="D1226" s="3"/>
      <c r="E1226" s="6"/>
      <c r="F1226" s="24">
        <f>SUM(F1224:F1225)</f>
        <v>9760</v>
      </c>
    </row>
    <row r="1227" spans="2:6">
      <c r="B1227" s="16"/>
      <c r="C1227" s="3"/>
      <c r="D1227" s="3"/>
      <c r="E1227" s="3"/>
      <c r="F1227" s="3"/>
    </row>
    <row r="1228" spans="2:6">
      <c r="B1228" s="16"/>
      <c r="C1228" s="3"/>
      <c r="D1228" s="3"/>
      <c r="E1228" s="3"/>
      <c r="F1228" s="3"/>
    </row>
    <row r="1229" spans="2:6">
      <c r="B1229" s="16" t="s">
        <v>30</v>
      </c>
      <c r="C1229" s="3"/>
      <c r="D1229" s="3"/>
      <c r="E1229" s="3"/>
      <c r="F1229" s="14"/>
    </row>
    <row r="1230" spans="2:6">
      <c r="B1230" s="16" t="s">
        <v>8</v>
      </c>
      <c r="C1230" s="3" t="s">
        <v>9</v>
      </c>
      <c r="D1230" s="3" t="s">
        <v>10</v>
      </c>
      <c r="E1230" s="3" t="s">
        <v>11</v>
      </c>
      <c r="F1230" s="3" t="s">
        <v>12</v>
      </c>
    </row>
    <row r="1231" spans="2:6">
      <c r="B1231" s="16" t="s">
        <v>31</v>
      </c>
      <c r="C1231" s="3" t="s">
        <v>32</v>
      </c>
      <c r="D1231" s="11">
        <v>2000</v>
      </c>
      <c r="E1231" s="3">
        <v>1</v>
      </c>
      <c r="F1231" s="14">
        <f>D1231*E1231</f>
        <v>2000</v>
      </c>
    </row>
    <row r="1232" spans="2:6">
      <c r="B1232" s="16" t="s">
        <v>33</v>
      </c>
      <c r="C1232" s="3" t="s">
        <v>32</v>
      </c>
      <c r="D1232" s="11">
        <v>200</v>
      </c>
      <c r="E1232" s="3">
        <v>1</v>
      </c>
      <c r="F1232" s="14">
        <f>D1232*E1232</f>
        <v>200</v>
      </c>
    </row>
    <row r="1233" spans="2:6">
      <c r="B1233" s="16" t="s">
        <v>34</v>
      </c>
      <c r="C1233" s="3"/>
      <c r="D1233" s="3"/>
      <c r="E1233" s="3"/>
      <c r="F1233" s="14">
        <f>SUM(F1231:F1232)</f>
        <v>2200</v>
      </c>
    </row>
    <row r="1234" spans="2:6">
      <c r="B1234" s="16"/>
      <c r="C1234" s="3"/>
      <c r="D1234" s="3"/>
      <c r="E1234" s="3"/>
      <c r="F1234" s="6"/>
    </row>
    <row r="1235" spans="2:6">
      <c r="B1235" s="16" t="s">
        <v>35</v>
      </c>
      <c r="C1235" s="3"/>
      <c r="D1235" s="3"/>
      <c r="E1235" s="3"/>
      <c r="F1235" s="11"/>
    </row>
    <row r="1236" spans="2:6">
      <c r="B1236" s="16" t="s">
        <v>8</v>
      </c>
      <c r="C1236" s="3" t="s">
        <v>9</v>
      </c>
      <c r="D1236" s="3" t="s">
        <v>10</v>
      </c>
      <c r="E1236" s="3" t="s">
        <v>11</v>
      </c>
      <c r="F1236" s="3" t="s">
        <v>12</v>
      </c>
    </row>
    <row r="1237" spans="2:6">
      <c r="B1237" s="16" t="s">
        <v>36</v>
      </c>
      <c r="C1237" s="3" t="s">
        <v>32</v>
      </c>
      <c r="D1237" s="11">
        <v>1000</v>
      </c>
      <c r="E1237" s="6">
        <v>2</v>
      </c>
      <c r="F1237" s="15">
        <f>D1237*E1237</f>
        <v>2000</v>
      </c>
    </row>
    <row r="1238" spans="2:6">
      <c r="B1238" s="16" t="s">
        <v>37</v>
      </c>
      <c r="C1238" s="3"/>
      <c r="D1238" s="3"/>
      <c r="E1238" s="6"/>
      <c r="F1238" s="14">
        <f>SUM(F1237)</f>
        <v>2000</v>
      </c>
    </row>
    <row r="1239" spans="2:6">
      <c r="B1239" s="16"/>
      <c r="C1239" s="3"/>
      <c r="D1239" s="3"/>
      <c r="E1239" s="6"/>
      <c r="F1239" s="6"/>
    </row>
    <row r="1240" spans="2:6" ht="31.5">
      <c r="B1240" s="16" t="s">
        <v>38</v>
      </c>
      <c r="C1240" s="3"/>
      <c r="D1240" s="3"/>
      <c r="E1240" s="6"/>
      <c r="F1240" s="17">
        <f>F1238+F1233+F1226+F1220</f>
        <v>44110</v>
      </c>
    </row>
    <row r="1241" spans="2:6">
      <c r="B1241" s="16"/>
      <c r="C1241" s="6"/>
      <c r="D1241" s="6"/>
      <c r="E1241" s="6"/>
      <c r="F1241" s="6"/>
    </row>
    <row r="1242" spans="2:6">
      <c r="B1242" s="16" t="s">
        <v>39</v>
      </c>
      <c r="C1242" s="6"/>
      <c r="D1242" s="6"/>
      <c r="E1242" s="6"/>
      <c r="F1242" s="6"/>
    </row>
    <row r="1243" spans="2:6">
      <c r="B1243" s="16"/>
      <c r="C1243" s="2"/>
      <c r="D1243" s="2" t="s">
        <v>40</v>
      </c>
      <c r="E1243" s="6"/>
      <c r="F1243" s="2" t="s">
        <v>41</v>
      </c>
    </row>
    <row r="1244" spans="2:6">
      <c r="B1244" s="16"/>
      <c r="C1244" s="6"/>
      <c r="D1244" s="6">
        <v>1</v>
      </c>
      <c r="E1244" s="6"/>
      <c r="F1244" s="18">
        <f>F1240/D1244</f>
        <v>44110</v>
      </c>
    </row>
    <row r="1245" spans="2:6">
      <c r="B1245" s="34"/>
      <c r="C1245" s="35"/>
      <c r="D1245" s="35"/>
      <c r="E1245" s="35"/>
      <c r="F1245" s="38"/>
    </row>
    <row r="1247" spans="2:6">
      <c r="B1247" s="100" t="s">
        <v>188</v>
      </c>
      <c r="C1247" s="101"/>
      <c r="D1247" s="101"/>
      <c r="E1247" s="101"/>
      <c r="F1247" s="101"/>
    </row>
    <row r="1248" spans="2:6">
      <c r="B1248" s="3" t="s">
        <v>7</v>
      </c>
      <c r="C1248" s="3"/>
      <c r="D1248" s="3"/>
      <c r="E1248" s="4"/>
      <c r="F1248" s="5"/>
    </row>
    <row r="1249" spans="2:6">
      <c r="B1249" s="16" t="s">
        <v>8</v>
      </c>
      <c r="C1249" s="3" t="s">
        <v>9</v>
      </c>
      <c r="D1249" s="3" t="s">
        <v>10</v>
      </c>
      <c r="E1249" s="3" t="s">
        <v>11</v>
      </c>
      <c r="F1249" s="3" t="s">
        <v>12</v>
      </c>
    </row>
    <row r="1250" spans="2:6">
      <c r="B1250" s="70" t="s">
        <v>189</v>
      </c>
      <c r="C1250" s="3" t="s">
        <v>14</v>
      </c>
      <c r="D1250" s="71">
        <v>1200</v>
      </c>
      <c r="E1250" s="72">
        <v>3</v>
      </c>
      <c r="F1250" s="11">
        <f>D1250*E1250</f>
        <v>3600</v>
      </c>
    </row>
    <row r="1251" spans="2:6">
      <c r="B1251" s="70" t="s">
        <v>122</v>
      </c>
      <c r="C1251" s="3" t="s">
        <v>18</v>
      </c>
      <c r="D1251" s="73">
        <v>3500</v>
      </c>
      <c r="E1251" s="72">
        <v>0.1</v>
      </c>
      <c r="F1251" s="11">
        <f>D1251*E1251</f>
        <v>350</v>
      </c>
    </row>
    <row r="1252" spans="2:6">
      <c r="B1252" s="16" t="s">
        <v>24</v>
      </c>
      <c r="C1252" s="3" t="s">
        <v>18</v>
      </c>
      <c r="D1252" s="11">
        <v>1000</v>
      </c>
      <c r="E1252" s="3">
        <v>1</v>
      </c>
      <c r="F1252" s="47">
        <f>+E1252*D1252</f>
        <v>1000</v>
      </c>
    </row>
    <row r="1253" spans="2:6">
      <c r="B1253" s="16"/>
      <c r="C1253" s="6"/>
      <c r="D1253" s="7"/>
      <c r="E1253" s="3"/>
      <c r="F1253" s="50">
        <f>SUM(F1250:F1252)</f>
        <v>4950</v>
      </c>
    </row>
    <row r="1254" spans="2:6">
      <c r="B1254" s="16" t="s">
        <v>27</v>
      </c>
      <c r="C1254" s="3"/>
      <c r="D1254" s="3"/>
      <c r="E1254" s="3"/>
      <c r="F1254" s="11"/>
    </row>
    <row r="1255" spans="2:6">
      <c r="B1255" s="16"/>
      <c r="C1255" s="3"/>
      <c r="D1255" s="3"/>
      <c r="E1255" s="3"/>
      <c r="F1255" s="11"/>
    </row>
    <row r="1256" spans="2:6">
      <c r="B1256" s="16" t="s">
        <v>8</v>
      </c>
      <c r="C1256" s="3" t="s">
        <v>9</v>
      </c>
      <c r="D1256" s="3" t="s">
        <v>10</v>
      </c>
      <c r="E1256" s="3" t="s">
        <v>11</v>
      </c>
      <c r="F1256" s="3" t="s">
        <v>12</v>
      </c>
    </row>
    <row r="1257" spans="2:6">
      <c r="B1257" s="16" t="s">
        <v>69</v>
      </c>
      <c r="C1257" s="3" t="s">
        <v>18</v>
      </c>
      <c r="D1257" s="11">
        <v>3000</v>
      </c>
      <c r="E1257" s="3">
        <v>1</v>
      </c>
      <c r="F1257" s="14">
        <f>D1257*E1257</f>
        <v>3000</v>
      </c>
    </row>
    <row r="1258" spans="2:6">
      <c r="B1258" s="16" t="s">
        <v>61</v>
      </c>
      <c r="C1258" s="3" t="s">
        <v>18</v>
      </c>
      <c r="D1258" s="11">
        <f>(F1257)*0.22</f>
        <v>660</v>
      </c>
      <c r="E1258" s="3">
        <v>1</v>
      </c>
      <c r="F1258" s="14">
        <f>D1258*E1258</f>
        <v>660</v>
      </c>
    </row>
    <row r="1259" spans="2:6">
      <c r="B1259" s="16" t="s">
        <v>29</v>
      </c>
      <c r="C1259" s="3"/>
      <c r="D1259" s="3"/>
      <c r="E1259" s="6"/>
      <c r="F1259" s="24">
        <f>SUM(F1257:F1258)</f>
        <v>3660</v>
      </c>
    </row>
    <row r="1260" spans="2:6">
      <c r="B1260" s="16"/>
      <c r="C1260" s="3"/>
      <c r="D1260" s="3"/>
      <c r="E1260" s="3"/>
      <c r="F1260" s="3"/>
    </row>
    <row r="1261" spans="2:6">
      <c r="B1261" s="16"/>
      <c r="C1261" s="3"/>
      <c r="D1261" s="3"/>
      <c r="E1261" s="3"/>
      <c r="F1261" s="3"/>
    </row>
    <row r="1262" spans="2:6">
      <c r="B1262" s="16" t="s">
        <v>30</v>
      </c>
      <c r="C1262" s="3"/>
      <c r="D1262" s="3"/>
      <c r="E1262" s="3"/>
      <c r="F1262" s="14"/>
    </row>
    <row r="1263" spans="2:6">
      <c r="B1263" s="16" t="s">
        <v>8</v>
      </c>
      <c r="C1263" s="3" t="s">
        <v>9</v>
      </c>
      <c r="D1263" s="3" t="s">
        <v>10</v>
      </c>
      <c r="E1263" s="3" t="s">
        <v>11</v>
      </c>
      <c r="F1263" s="3" t="s">
        <v>12</v>
      </c>
    </row>
    <row r="1264" spans="2:6">
      <c r="B1264" s="16" t="s">
        <v>31</v>
      </c>
      <c r="C1264" s="3" t="s">
        <v>32</v>
      </c>
      <c r="D1264" s="11">
        <v>2000</v>
      </c>
      <c r="E1264" s="3">
        <v>0.5</v>
      </c>
      <c r="F1264" s="14">
        <f>D1264*E1264</f>
        <v>1000</v>
      </c>
    </row>
    <row r="1265" spans="2:6">
      <c r="B1265" s="16" t="s">
        <v>33</v>
      </c>
      <c r="C1265" s="3" t="s">
        <v>32</v>
      </c>
      <c r="D1265" s="11">
        <v>200</v>
      </c>
      <c r="E1265" s="3">
        <v>1</v>
      </c>
      <c r="F1265" s="14">
        <f>D1265*E1265</f>
        <v>200</v>
      </c>
    </row>
    <row r="1266" spans="2:6">
      <c r="B1266" s="16" t="s">
        <v>34</v>
      </c>
      <c r="C1266" s="3"/>
      <c r="D1266" s="3"/>
      <c r="E1266" s="3"/>
      <c r="F1266" s="14">
        <f>SUM(F1264:F1265)</f>
        <v>1200</v>
      </c>
    </row>
    <row r="1267" spans="2:6">
      <c r="B1267" s="16"/>
      <c r="C1267" s="3"/>
      <c r="D1267" s="3"/>
      <c r="E1267" s="3"/>
      <c r="F1267" s="6"/>
    </row>
    <row r="1268" spans="2:6">
      <c r="B1268" s="16" t="s">
        <v>35</v>
      </c>
      <c r="C1268" s="3"/>
      <c r="D1268" s="3"/>
      <c r="E1268" s="3"/>
      <c r="F1268" s="11"/>
    </row>
    <row r="1269" spans="2:6">
      <c r="B1269" s="16" t="s">
        <v>8</v>
      </c>
      <c r="C1269" s="3" t="s">
        <v>9</v>
      </c>
      <c r="D1269" s="3" t="s">
        <v>10</v>
      </c>
      <c r="E1269" s="3" t="s">
        <v>11</v>
      </c>
      <c r="F1269" s="3" t="s">
        <v>12</v>
      </c>
    </row>
    <row r="1270" spans="2:6">
      <c r="B1270" s="16" t="s">
        <v>36</v>
      </c>
      <c r="C1270" s="3" t="s">
        <v>32</v>
      </c>
      <c r="D1270" s="11">
        <v>1000</v>
      </c>
      <c r="E1270" s="6">
        <v>0.5</v>
      </c>
      <c r="F1270" s="15">
        <f>D1270*E1270</f>
        <v>500</v>
      </c>
    </row>
    <row r="1271" spans="2:6">
      <c r="B1271" s="16" t="s">
        <v>37</v>
      </c>
      <c r="C1271" s="3"/>
      <c r="D1271" s="3"/>
      <c r="E1271" s="6"/>
      <c r="F1271" s="14">
        <f>SUM(F1270)</f>
        <v>500</v>
      </c>
    </row>
    <row r="1272" spans="2:6">
      <c r="B1272" s="16"/>
      <c r="C1272" s="3"/>
      <c r="D1272" s="3"/>
      <c r="E1272" s="6"/>
      <c r="F1272" s="6"/>
    </row>
    <row r="1273" spans="2:6" ht="31.5">
      <c r="B1273" s="16" t="s">
        <v>38</v>
      </c>
      <c r="C1273" s="3"/>
      <c r="D1273" s="3"/>
      <c r="E1273" s="6"/>
      <c r="F1273" s="17">
        <f>F1271+F1266+F1259+F1253</f>
        <v>10310</v>
      </c>
    </row>
    <row r="1274" spans="2:6">
      <c r="B1274" s="16"/>
      <c r="C1274" s="6"/>
      <c r="D1274" s="6"/>
      <c r="E1274" s="6"/>
      <c r="F1274" s="6"/>
    </row>
    <row r="1275" spans="2:6">
      <c r="B1275" s="16" t="s">
        <v>39</v>
      </c>
      <c r="C1275" s="6"/>
      <c r="D1275" s="6"/>
      <c r="E1275" s="6"/>
      <c r="F1275" s="6"/>
    </row>
    <row r="1276" spans="2:6">
      <c r="B1276" s="16"/>
      <c r="C1276" s="2"/>
      <c r="D1276" s="2" t="s">
        <v>40</v>
      </c>
      <c r="E1276" s="6"/>
      <c r="F1276" s="2" t="s">
        <v>41</v>
      </c>
    </row>
    <row r="1277" spans="2:6">
      <c r="B1277" s="16"/>
      <c r="C1277" s="6"/>
      <c r="D1277" s="6">
        <v>1</v>
      </c>
      <c r="E1277" s="6"/>
      <c r="F1277" s="18">
        <f>F1273/D1277</f>
        <v>10310</v>
      </c>
    </row>
    <row r="1280" spans="2:6">
      <c r="B1280" s="100" t="s">
        <v>195</v>
      </c>
      <c r="C1280" s="101"/>
      <c r="D1280" s="101"/>
      <c r="E1280" s="101"/>
      <c r="F1280" s="101"/>
    </row>
    <row r="1281" spans="2:6">
      <c r="B1281" s="3" t="s">
        <v>7</v>
      </c>
      <c r="C1281" s="3"/>
      <c r="D1281" s="3"/>
      <c r="E1281" s="4"/>
      <c r="F1281" s="5"/>
    </row>
    <row r="1282" spans="2:6">
      <c r="B1282" s="16" t="s">
        <v>8</v>
      </c>
      <c r="C1282" s="3" t="s">
        <v>9</v>
      </c>
      <c r="D1282" s="3" t="s">
        <v>10</v>
      </c>
      <c r="E1282" s="3" t="s">
        <v>11</v>
      </c>
      <c r="F1282" s="3" t="s">
        <v>12</v>
      </c>
    </row>
    <row r="1283" spans="2:6">
      <c r="B1283" s="70" t="s">
        <v>238</v>
      </c>
      <c r="C1283" s="3" t="s">
        <v>14</v>
      </c>
      <c r="D1283" s="71">
        <v>2200</v>
      </c>
      <c r="E1283" s="72">
        <v>3</v>
      </c>
      <c r="F1283" s="11">
        <f>D1283*E1283</f>
        <v>6600</v>
      </c>
    </row>
    <row r="1284" spans="2:6">
      <c r="B1284" s="70" t="s">
        <v>122</v>
      </c>
      <c r="C1284" s="3" t="s">
        <v>18</v>
      </c>
      <c r="D1284" s="73">
        <v>3500</v>
      </c>
      <c r="E1284" s="72">
        <v>0.1</v>
      </c>
      <c r="F1284" s="11">
        <f>D1284*E1284</f>
        <v>350</v>
      </c>
    </row>
    <row r="1285" spans="2:6">
      <c r="B1285" s="16" t="s">
        <v>24</v>
      </c>
      <c r="C1285" s="3" t="s">
        <v>18</v>
      </c>
      <c r="D1285" s="11">
        <v>1000</v>
      </c>
      <c r="E1285" s="3">
        <v>1</v>
      </c>
      <c r="F1285" s="47">
        <f>+E1285*D1285</f>
        <v>1000</v>
      </c>
    </row>
    <row r="1286" spans="2:6">
      <c r="B1286" s="16"/>
      <c r="C1286" s="6"/>
      <c r="D1286" s="7"/>
      <c r="E1286" s="3"/>
      <c r="F1286" s="50">
        <f>SUM(F1283:F1285)</f>
        <v>7950</v>
      </c>
    </row>
    <row r="1287" spans="2:6">
      <c r="B1287" s="16" t="s">
        <v>27</v>
      </c>
      <c r="C1287" s="3"/>
      <c r="D1287" s="3"/>
      <c r="E1287" s="3"/>
      <c r="F1287" s="11"/>
    </row>
    <row r="1288" spans="2:6">
      <c r="B1288" s="16"/>
      <c r="C1288" s="3"/>
      <c r="D1288" s="3"/>
      <c r="E1288" s="3"/>
      <c r="F1288" s="11"/>
    </row>
    <row r="1289" spans="2:6">
      <c r="B1289" s="16" t="s">
        <v>8</v>
      </c>
      <c r="C1289" s="3" t="s">
        <v>9</v>
      </c>
      <c r="D1289" s="3" t="s">
        <v>10</v>
      </c>
      <c r="E1289" s="3" t="s">
        <v>11</v>
      </c>
      <c r="F1289" s="3" t="s">
        <v>12</v>
      </c>
    </row>
    <row r="1290" spans="2:6">
      <c r="B1290" s="16" t="s">
        <v>69</v>
      </c>
      <c r="C1290" s="3" t="s">
        <v>18</v>
      </c>
      <c r="D1290" s="11">
        <v>4000</v>
      </c>
      <c r="E1290" s="3">
        <v>1</v>
      </c>
      <c r="F1290" s="14">
        <f>D1290*E1290</f>
        <v>4000</v>
      </c>
    </row>
    <row r="1291" spans="2:6">
      <c r="B1291" s="16" t="s">
        <v>61</v>
      </c>
      <c r="C1291" s="3" t="s">
        <v>18</v>
      </c>
      <c r="D1291" s="11">
        <f>(F1290)*0.22</f>
        <v>880</v>
      </c>
      <c r="E1291" s="3">
        <v>1</v>
      </c>
      <c r="F1291" s="14">
        <f>D1291*E1291</f>
        <v>880</v>
      </c>
    </row>
    <row r="1292" spans="2:6">
      <c r="B1292" s="16" t="s">
        <v>29</v>
      </c>
      <c r="C1292" s="3"/>
      <c r="D1292" s="3"/>
      <c r="E1292" s="6"/>
      <c r="F1292" s="24">
        <f>SUM(F1290:F1291)</f>
        <v>4880</v>
      </c>
    </row>
    <row r="1293" spans="2:6">
      <c r="B1293" s="16"/>
      <c r="C1293" s="3"/>
      <c r="D1293" s="3"/>
      <c r="E1293" s="3"/>
      <c r="F1293" s="3"/>
    </row>
    <row r="1294" spans="2:6">
      <c r="B1294" s="16"/>
      <c r="C1294" s="3"/>
      <c r="D1294" s="3"/>
      <c r="E1294" s="3"/>
      <c r="F1294" s="3"/>
    </row>
    <row r="1295" spans="2:6">
      <c r="B1295" s="16" t="s">
        <v>30</v>
      </c>
      <c r="C1295" s="3"/>
      <c r="D1295" s="3"/>
      <c r="E1295" s="3"/>
      <c r="F1295" s="14"/>
    </row>
    <row r="1296" spans="2:6">
      <c r="B1296" s="16" t="s">
        <v>8</v>
      </c>
      <c r="C1296" s="3" t="s">
        <v>9</v>
      </c>
      <c r="D1296" s="3" t="s">
        <v>10</v>
      </c>
      <c r="E1296" s="3" t="s">
        <v>11</v>
      </c>
      <c r="F1296" s="3" t="s">
        <v>12</v>
      </c>
    </row>
    <row r="1297" spans="2:6">
      <c r="B1297" s="16" t="s">
        <v>31</v>
      </c>
      <c r="C1297" s="3" t="s">
        <v>32</v>
      </c>
      <c r="D1297" s="11">
        <v>2000</v>
      </c>
      <c r="E1297" s="3">
        <v>0.5</v>
      </c>
      <c r="F1297" s="14">
        <f>D1297*E1297</f>
        <v>1000</v>
      </c>
    </row>
    <row r="1298" spans="2:6">
      <c r="B1298" s="16" t="s">
        <v>33</v>
      </c>
      <c r="C1298" s="3" t="s">
        <v>32</v>
      </c>
      <c r="D1298" s="11">
        <v>200</v>
      </c>
      <c r="E1298" s="3">
        <v>1</v>
      </c>
      <c r="F1298" s="14">
        <f>D1298*E1298</f>
        <v>200</v>
      </c>
    </row>
    <row r="1299" spans="2:6">
      <c r="B1299" s="16" t="s">
        <v>34</v>
      </c>
      <c r="C1299" s="3"/>
      <c r="D1299" s="3"/>
      <c r="E1299" s="3"/>
      <c r="F1299" s="14">
        <f>SUM(F1297:F1298)</f>
        <v>1200</v>
      </c>
    </row>
    <row r="1300" spans="2:6">
      <c r="B1300" s="16"/>
      <c r="C1300" s="3"/>
      <c r="D1300" s="3"/>
      <c r="E1300" s="3"/>
      <c r="F1300" s="6"/>
    </row>
    <row r="1301" spans="2:6">
      <c r="B1301" s="16" t="s">
        <v>35</v>
      </c>
      <c r="C1301" s="3"/>
      <c r="D1301" s="3"/>
      <c r="E1301" s="3"/>
      <c r="F1301" s="11"/>
    </row>
    <row r="1302" spans="2:6">
      <c r="B1302" s="16" t="s">
        <v>8</v>
      </c>
      <c r="C1302" s="3" t="s">
        <v>9</v>
      </c>
      <c r="D1302" s="3" t="s">
        <v>10</v>
      </c>
      <c r="E1302" s="3" t="s">
        <v>11</v>
      </c>
      <c r="F1302" s="3" t="s">
        <v>12</v>
      </c>
    </row>
    <row r="1303" spans="2:6">
      <c r="B1303" s="16" t="s">
        <v>36</v>
      </c>
      <c r="C1303" s="3" t="s">
        <v>32</v>
      </c>
      <c r="D1303" s="11">
        <v>1000</v>
      </c>
      <c r="E1303" s="6">
        <v>0.5</v>
      </c>
      <c r="F1303" s="15">
        <f>D1303*E1303</f>
        <v>500</v>
      </c>
    </row>
    <row r="1304" spans="2:6">
      <c r="B1304" s="16" t="s">
        <v>37</v>
      </c>
      <c r="C1304" s="3"/>
      <c r="D1304" s="3"/>
      <c r="E1304" s="6"/>
      <c r="F1304" s="14">
        <f>SUM(F1303)</f>
        <v>500</v>
      </c>
    </row>
    <row r="1305" spans="2:6">
      <c r="B1305" s="16"/>
      <c r="C1305" s="3"/>
      <c r="D1305" s="3"/>
      <c r="E1305" s="6"/>
      <c r="F1305" s="6"/>
    </row>
    <row r="1306" spans="2:6" ht="31.5">
      <c r="B1306" s="16" t="s">
        <v>38</v>
      </c>
      <c r="C1306" s="3"/>
      <c r="D1306" s="3"/>
      <c r="E1306" s="6"/>
      <c r="F1306" s="17">
        <f>F1304+F1299+F1292+F1286</f>
        <v>14530</v>
      </c>
    </row>
    <row r="1307" spans="2:6">
      <c r="B1307" s="16"/>
      <c r="C1307" s="6"/>
      <c r="D1307" s="6"/>
      <c r="E1307" s="6"/>
      <c r="F1307" s="6"/>
    </row>
    <row r="1308" spans="2:6">
      <c r="B1308" s="16" t="s">
        <v>39</v>
      </c>
      <c r="C1308" s="6"/>
      <c r="D1308" s="6"/>
      <c r="E1308" s="6"/>
      <c r="F1308" s="6"/>
    </row>
    <row r="1309" spans="2:6">
      <c r="B1309" s="16"/>
      <c r="C1309" s="2"/>
      <c r="D1309" s="2" t="s">
        <v>40</v>
      </c>
      <c r="E1309" s="6"/>
      <c r="F1309" s="2" t="s">
        <v>41</v>
      </c>
    </row>
    <row r="1310" spans="2:6">
      <c r="B1310" s="16"/>
      <c r="C1310" s="6"/>
      <c r="D1310" s="6">
        <v>1</v>
      </c>
      <c r="E1310" s="6"/>
      <c r="F1310" s="18">
        <f>F1306/D1310</f>
        <v>14530</v>
      </c>
    </row>
    <row r="1313" spans="2:6">
      <c r="B1313" s="100" t="s">
        <v>197</v>
      </c>
      <c r="C1313" s="101"/>
      <c r="D1313" s="101"/>
      <c r="E1313" s="101"/>
      <c r="F1313" s="101"/>
    </row>
    <row r="1314" spans="2:6">
      <c r="B1314" s="3" t="s">
        <v>7</v>
      </c>
      <c r="C1314" s="3"/>
      <c r="D1314" s="3"/>
      <c r="E1314" s="4"/>
      <c r="F1314" s="5"/>
    </row>
    <row r="1315" spans="2:6">
      <c r="B1315" s="16" t="s">
        <v>8</v>
      </c>
      <c r="C1315" s="3" t="s">
        <v>9</v>
      </c>
      <c r="D1315" s="3" t="s">
        <v>10</v>
      </c>
      <c r="E1315" s="3" t="s">
        <v>11</v>
      </c>
      <c r="F1315" s="3" t="s">
        <v>12</v>
      </c>
    </row>
    <row r="1316" spans="2:6">
      <c r="B1316" s="70" t="s">
        <v>194</v>
      </c>
      <c r="C1316" s="3" t="s">
        <v>14</v>
      </c>
      <c r="D1316" s="71">
        <v>2200</v>
      </c>
      <c r="E1316" s="72">
        <v>5</v>
      </c>
      <c r="F1316" s="11">
        <f>D1316*E1316</f>
        <v>11000</v>
      </c>
    </row>
    <row r="1317" spans="2:6">
      <c r="B1317" s="70" t="s">
        <v>122</v>
      </c>
      <c r="C1317" s="3" t="s">
        <v>18</v>
      </c>
      <c r="D1317" s="73">
        <v>3500</v>
      </c>
      <c r="E1317" s="72">
        <v>0.1</v>
      </c>
      <c r="F1317" s="11">
        <f>D1317*E1317</f>
        <v>350</v>
      </c>
    </row>
    <row r="1318" spans="2:6">
      <c r="B1318" s="16" t="s">
        <v>24</v>
      </c>
      <c r="C1318" s="3" t="s">
        <v>18</v>
      </c>
      <c r="D1318" s="11">
        <v>1000</v>
      </c>
      <c r="E1318" s="3">
        <v>1</v>
      </c>
      <c r="F1318" s="47">
        <f>+E1318*D1318</f>
        <v>1000</v>
      </c>
    </row>
    <row r="1319" spans="2:6">
      <c r="B1319" s="16"/>
      <c r="C1319" s="6"/>
      <c r="D1319" s="7"/>
      <c r="E1319" s="3"/>
      <c r="F1319" s="50">
        <f>SUM(F1316:F1318)</f>
        <v>12350</v>
      </c>
    </row>
    <row r="1320" spans="2:6">
      <c r="B1320" s="16" t="s">
        <v>27</v>
      </c>
      <c r="C1320" s="3"/>
      <c r="D1320" s="3"/>
      <c r="E1320" s="3"/>
      <c r="F1320" s="11"/>
    </row>
    <row r="1321" spans="2:6">
      <c r="B1321" s="16"/>
      <c r="C1321" s="3"/>
      <c r="D1321" s="3"/>
      <c r="E1321" s="3"/>
      <c r="F1321" s="11"/>
    </row>
    <row r="1322" spans="2:6">
      <c r="B1322" s="16" t="s">
        <v>8</v>
      </c>
      <c r="C1322" s="3" t="s">
        <v>9</v>
      </c>
      <c r="D1322" s="3" t="s">
        <v>10</v>
      </c>
      <c r="E1322" s="3" t="s">
        <v>11</v>
      </c>
      <c r="F1322" s="3" t="s">
        <v>12</v>
      </c>
    </row>
    <row r="1323" spans="2:6">
      <c r="B1323" s="16" t="s">
        <v>69</v>
      </c>
      <c r="C1323" s="3" t="s">
        <v>18</v>
      </c>
      <c r="D1323" s="11">
        <v>5000</v>
      </c>
      <c r="E1323" s="3">
        <v>1</v>
      </c>
      <c r="F1323" s="14">
        <f>D1323*E1323</f>
        <v>5000</v>
      </c>
    </row>
    <row r="1324" spans="2:6">
      <c r="B1324" s="16" t="s">
        <v>61</v>
      </c>
      <c r="C1324" s="3" t="s">
        <v>18</v>
      </c>
      <c r="D1324" s="11">
        <f>(F1323)*0.22</f>
        <v>1100</v>
      </c>
      <c r="E1324" s="3">
        <v>1</v>
      </c>
      <c r="F1324" s="14">
        <f>D1324*E1324</f>
        <v>1100</v>
      </c>
    </row>
    <row r="1325" spans="2:6">
      <c r="B1325" s="16" t="s">
        <v>29</v>
      </c>
      <c r="C1325" s="3"/>
      <c r="D1325" s="3"/>
      <c r="E1325" s="6"/>
      <c r="F1325" s="24">
        <f>SUM(F1323:F1324)</f>
        <v>6100</v>
      </c>
    </row>
    <row r="1326" spans="2:6">
      <c r="B1326" s="16"/>
      <c r="C1326" s="3"/>
      <c r="D1326" s="3"/>
      <c r="E1326" s="3"/>
      <c r="F1326" s="3"/>
    </row>
    <row r="1327" spans="2:6">
      <c r="B1327" s="16"/>
      <c r="C1327" s="3"/>
      <c r="D1327" s="3"/>
      <c r="E1327" s="3"/>
      <c r="F1327" s="3"/>
    </row>
    <row r="1328" spans="2:6">
      <c r="B1328" s="16" t="s">
        <v>30</v>
      </c>
      <c r="C1328" s="3"/>
      <c r="D1328" s="3"/>
      <c r="E1328" s="3"/>
      <c r="F1328" s="14"/>
    </row>
    <row r="1329" spans="2:6">
      <c r="B1329" s="16" t="s">
        <v>8</v>
      </c>
      <c r="C1329" s="3" t="s">
        <v>9</v>
      </c>
      <c r="D1329" s="3" t="s">
        <v>10</v>
      </c>
      <c r="E1329" s="3" t="s">
        <v>11</v>
      </c>
      <c r="F1329" s="3" t="s">
        <v>12</v>
      </c>
    </row>
    <row r="1330" spans="2:6">
      <c r="B1330" s="16" t="s">
        <v>31</v>
      </c>
      <c r="C1330" s="3" t="s">
        <v>32</v>
      </c>
      <c r="D1330" s="11">
        <v>2000</v>
      </c>
      <c r="E1330" s="3">
        <v>0.5</v>
      </c>
      <c r="F1330" s="14">
        <f>D1330*E1330</f>
        <v>1000</v>
      </c>
    </row>
    <row r="1331" spans="2:6">
      <c r="B1331" s="16" t="s">
        <v>33</v>
      </c>
      <c r="C1331" s="3" t="s">
        <v>32</v>
      </c>
      <c r="D1331" s="11">
        <v>200</v>
      </c>
      <c r="E1331" s="3">
        <v>1</v>
      </c>
      <c r="F1331" s="14">
        <f>D1331*E1331</f>
        <v>200</v>
      </c>
    </row>
    <row r="1332" spans="2:6">
      <c r="B1332" s="16" t="s">
        <v>34</v>
      </c>
      <c r="C1332" s="3"/>
      <c r="D1332" s="3"/>
      <c r="E1332" s="3"/>
      <c r="F1332" s="14">
        <f>SUM(F1330:F1331)</f>
        <v>1200</v>
      </c>
    </row>
    <row r="1333" spans="2:6">
      <c r="B1333" s="16"/>
      <c r="C1333" s="3"/>
      <c r="D1333" s="3"/>
      <c r="E1333" s="3"/>
      <c r="F1333" s="6"/>
    </row>
    <row r="1334" spans="2:6">
      <c r="B1334" s="16" t="s">
        <v>35</v>
      </c>
      <c r="C1334" s="3"/>
      <c r="D1334" s="3"/>
      <c r="E1334" s="3"/>
      <c r="F1334" s="11"/>
    </row>
    <row r="1335" spans="2:6">
      <c r="B1335" s="16" t="s">
        <v>8</v>
      </c>
      <c r="C1335" s="3" t="s">
        <v>9</v>
      </c>
      <c r="D1335" s="3" t="s">
        <v>10</v>
      </c>
      <c r="E1335" s="3" t="s">
        <v>11</v>
      </c>
      <c r="F1335" s="3" t="s">
        <v>12</v>
      </c>
    </row>
    <row r="1336" spans="2:6">
      <c r="B1336" s="16" t="s">
        <v>36</v>
      </c>
      <c r="C1336" s="3" t="s">
        <v>32</v>
      </c>
      <c r="D1336" s="11">
        <v>1000</v>
      </c>
      <c r="E1336" s="6">
        <v>0.5</v>
      </c>
      <c r="F1336" s="15">
        <f>D1336*E1336</f>
        <v>500</v>
      </c>
    </row>
    <row r="1337" spans="2:6">
      <c r="B1337" s="16" t="s">
        <v>37</v>
      </c>
      <c r="C1337" s="3"/>
      <c r="D1337" s="3"/>
      <c r="E1337" s="6"/>
      <c r="F1337" s="14">
        <f>SUM(F1336)</f>
        <v>500</v>
      </c>
    </row>
    <row r="1338" spans="2:6">
      <c r="B1338" s="16"/>
      <c r="C1338" s="3"/>
      <c r="D1338" s="3"/>
      <c r="E1338" s="6"/>
      <c r="F1338" s="6"/>
    </row>
    <row r="1339" spans="2:6" ht="31.5">
      <c r="B1339" s="16" t="s">
        <v>38</v>
      </c>
      <c r="C1339" s="3"/>
      <c r="D1339" s="3"/>
      <c r="E1339" s="6"/>
      <c r="F1339" s="17">
        <f>F1337+F1332+F1325+F1319</f>
        <v>20150</v>
      </c>
    </row>
    <row r="1340" spans="2:6">
      <c r="B1340" s="16"/>
      <c r="C1340" s="6"/>
      <c r="D1340" s="6"/>
      <c r="E1340" s="6"/>
      <c r="F1340" s="6"/>
    </row>
    <row r="1341" spans="2:6">
      <c r="B1341" s="16" t="s">
        <v>39</v>
      </c>
      <c r="C1341" s="6"/>
      <c r="D1341" s="6"/>
      <c r="E1341" s="6"/>
      <c r="F1341" s="6"/>
    </row>
    <row r="1342" spans="2:6">
      <c r="B1342" s="16"/>
      <c r="C1342" s="2"/>
      <c r="D1342" s="2" t="s">
        <v>40</v>
      </c>
      <c r="E1342" s="6"/>
      <c r="F1342" s="2" t="s">
        <v>41</v>
      </c>
    </row>
    <row r="1343" spans="2:6">
      <c r="B1343" s="16"/>
      <c r="C1343" s="6"/>
      <c r="D1343" s="6">
        <v>1</v>
      </c>
      <c r="E1343" s="6"/>
      <c r="F1343" s="18">
        <f>F1339/D1343</f>
        <v>20150</v>
      </c>
    </row>
    <row r="1346" spans="2:6">
      <c r="B1346" s="100" t="s">
        <v>207</v>
      </c>
      <c r="C1346" s="101"/>
      <c r="D1346" s="101"/>
      <c r="E1346" s="101"/>
      <c r="F1346" s="101"/>
    </row>
    <row r="1347" spans="2:6">
      <c r="B1347" s="3" t="s">
        <v>7</v>
      </c>
      <c r="C1347" s="3"/>
      <c r="D1347" s="3"/>
      <c r="E1347" s="4"/>
      <c r="F1347" s="5"/>
    </row>
    <row r="1348" spans="2:6">
      <c r="B1348" s="16" t="s">
        <v>8</v>
      </c>
      <c r="C1348" s="3" t="s">
        <v>9</v>
      </c>
      <c r="D1348" s="3" t="s">
        <v>10</v>
      </c>
      <c r="E1348" s="3" t="s">
        <v>11</v>
      </c>
      <c r="F1348" s="3" t="s">
        <v>12</v>
      </c>
    </row>
    <row r="1349" spans="2:6">
      <c r="B1349" s="70" t="s">
        <v>208</v>
      </c>
      <c r="C1349" s="3" t="s">
        <v>14</v>
      </c>
      <c r="D1349" s="87">
        <v>5200</v>
      </c>
      <c r="E1349" s="72">
        <v>4</v>
      </c>
      <c r="F1349" s="11">
        <f>D1349*E1349</f>
        <v>20800</v>
      </c>
    </row>
    <row r="1350" spans="2:6">
      <c r="B1350" s="70" t="s">
        <v>209</v>
      </c>
      <c r="C1350" s="3" t="s">
        <v>14</v>
      </c>
      <c r="D1350" s="87">
        <v>3200</v>
      </c>
      <c r="E1350" s="72">
        <v>1</v>
      </c>
      <c r="F1350" s="11">
        <f>D1350*E1350</f>
        <v>3200</v>
      </c>
    </row>
    <row r="1351" spans="2:6">
      <c r="B1351" s="70" t="s">
        <v>122</v>
      </c>
      <c r="C1351" s="3" t="s">
        <v>18</v>
      </c>
      <c r="D1351" s="87">
        <v>3500</v>
      </c>
      <c r="E1351" s="72">
        <v>0.1</v>
      </c>
      <c r="F1351" s="11">
        <f>D1351*E1351</f>
        <v>350</v>
      </c>
    </row>
    <row r="1352" spans="2:6">
      <c r="B1352" s="16" t="s">
        <v>24</v>
      </c>
      <c r="C1352" s="3" t="s">
        <v>18</v>
      </c>
      <c r="D1352" s="11">
        <v>1000</v>
      </c>
      <c r="E1352" s="3">
        <v>1</v>
      </c>
      <c r="F1352" s="11">
        <f>D1352*E1352</f>
        <v>1000</v>
      </c>
    </row>
    <row r="1353" spans="2:6">
      <c r="B1353" s="16"/>
      <c r="C1353" s="6"/>
      <c r="D1353" s="7"/>
      <c r="E1353" s="3"/>
      <c r="F1353" s="50">
        <f>SUM(F1349:F1352)</f>
        <v>25350</v>
      </c>
    </row>
    <row r="1354" spans="2:6">
      <c r="B1354" s="16" t="s">
        <v>27</v>
      </c>
      <c r="C1354" s="3"/>
      <c r="D1354" s="3"/>
      <c r="E1354" s="3"/>
      <c r="F1354" s="11"/>
    </row>
    <row r="1355" spans="2:6">
      <c r="B1355" s="16"/>
      <c r="C1355" s="3"/>
      <c r="D1355" s="3"/>
      <c r="E1355" s="3"/>
      <c r="F1355" s="11"/>
    </row>
    <row r="1356" spans="2:6">
      <c r="B1356" s="16" t="s">
        <v>8</v>
      </c>
      <c r="C1356" s="3" t="s">
        <v>9</v>
      </c>
      <c r="D1356" s="3" t="s">
        <v>10</v>
      </c>
      <c r="E1356" s="3" t="s">
        <v>11</v>
      </c>
      <c r="F1356" s="3" t="s">
        <v>12</v>
      </c>
    </row>
    <row r="1357" spans="2:6">
      <c r="B1357" s="16" t="s">
        <v>69</v>
      </c>
      <c r="C1357" s="3" t="s">
        <v>18</v>
      </c>
      <c r="D1357" s="11">
        <v>10000</v>
      </c>
      <c r="E1357" s="3">
        <v>1</v>
      </c>
      <c r="F1357" s="14">
        <f>D1357*E1357</f>
        <v>10000</v>
      </c>
    </row>
    <row r="1358" spans="2:6">
      <c r="B1358" s="16" t="s">
        <v>61</v>
      </c>
      <c r="C1358" s="3" t="s">
        <v>18</v>
      </c>
      <c r="D1358" s="11">
        <f>(F1357)*0.22</f>
        <v>2200</v>
      </c>
      <c r="E1358" s="3">
        <v>1</v>
      </c>
      <c r="F1358" s="14">
        <f>D1358*E1358</f>
        <v>2200</v>
      </c>
    </row>
    <row r="1359" spans="2:6">
      <c r="B1359" s="16" t="s">
        <v>29</v>
      </c>
      <c r="C1359" s="3"/>
      <c r="D1359" s="3"/>
      <c r="E1359" s="6"/>
      <c r="F1359" s="24">
        <f>SUM(F1357:F1358)</f>
        <v>12200</v>
      </c>
    </row>
    <row r="1360" spans="2:6">
      <c r="B1360" s="16"/>
      <c r="C1360" s="3"/>
      <c r="D1360" s="3"/>
      <c r="E1360" s="3"/>
      <c r="F1360" s="3"/>
    </row>
    <row r="1361" spans="2:6">
      <c r="B1361" s="16"/>
      <c r="C1361" s="3"/>
      <c r="D1361" s="3"/>
      <c r="E1361" s="3"/>
      <c r="F1361" s="3"/>
    </row>
    <row r="1362" spans="2:6">
      <c r="B1362" s="16" t="s">
        <v>30</v>
      </c>
      <c r="C1362" s="3"/>
      <c r="D1362" s="3"/>
      <c r="E1362" s="3"/>
      <c r="F1362" s="14"/>
    </row>
    <row r="1363" spans="2:6">
      <c r="B1363" s="16" t="s">
        <v>8</v>
      </c>
      <c r="C1363" s="3" t="s">
        <v>9</v>
      </c>
      <c r="D1363" s="3" t="s">
        <v>10</v>
      </c>
      <c r="E1363" s="3" t="s">
        <v>11</v>
      </c>
      <c r="F1363" s="3" t="s">
        <v>12</v>
      </c>
    </row>
    <row r="1364" spans="2:6">
      <c r="B1364" s="16" t="s">
        <v>31</v>
      </c>
      <c r="C1364" s="3" t="s">
        <v>32</v>
      </c>
      <c r="D1364" s="11">
        <v>2000</v>
      </c>
      <c r="E1364" s="3">
        <v>1</v>
      </c>
      <c r="F1364" s="14">
        <f>D1364*E1364</f>
        <v>2000</v>
      </c>
    </row>
    <row r="1365" spans="2:6">
      <c r="B1365" s="16" t="s">
        <v>33</v>
      </c>
      <c r="C1365" s="3" t="s">
        <v>32</v>
      </c>
      <c r="D1365" s="11">
        <v>200</v>
      </c>
      <c r="E1365" s="3">
        <v>1</v>
      </c>
      <c r="F1365" s="14">
        <f>D1365*E1365</f>
        <v>200</v>
      </c>
    </row>
    <row r="1366" spans="2:6">
      <c r="B1366" s="16" t="s">
        <v>34</v>
      </c>
      <c r="C1366" s="3"/>
      <c r="D1366" s="3"/>
      <c r="E1366" s="3"/>
      <c r="F1366" s="14">
        <f>SUM(F1364:F1365)</f>
        <v>2200</v>
      </c>
    </row>
    <row r="1367" spans="2:6">
      <c r="B1367" s="16"/>
      <c r="C1367" s="3"/>
      <c r="D1367" s="3"/>
      <c r="E1367" s="3"/>
      <c r="F1367" s="6"/>
    </row>
    <row r="1368" spans="2:6">
      <c r="B1368" s="16" t="s">
        <v>35</v>
      </c>
      <c r="C1368" s="3"/>
      <c r="D1368" s="3"/>
      <c r="E1368" s="3"/>
      <c r="F1368" s="11"/>
    </row>
    <row r="1369" spans="2:6">
      <c r="B1369" s="16" t="s">
        <v>8</v>
      </c>
      <c r="C1369" s="3" t="s">
        <v>9</v>
      </c>
      <c r="D1369" s="3" t="s">
        <v>10</v>
      </c>
      <c r="E1369" s="3" t="s">
        <v>11</v>
      </c>
      <c r="F1369" s="3" t="s">
        <v>12</v>
      </c>
    </row>
    <row r="1370" spans="2:6">
      <c r="B1370" s="16" t="s">
        <v>36</v>
      </c>
      <c r="C1370" s="3" t="s">
        <v>32</v>
      </c>
      <c r="D1370" s="11">
        <v>1000</v>
      </c>
      <c r="E1370" s="6">
        <v>2</v>
      </c>
      <c r="F1370" s="15">
        <f>D1370*E1370</f>
        <v>2000</v>
      </c>
    </row>
    <row r="1371" spans="2:6">
      <c r="B1371" s="16" t="s">
        <v>37</v>
      </c>
      <c r="C1371" s="3"/>
      <c r="D1371" s="3"/>
      <c r="E1371" s="6"/>
      <c r="F1371" s="14">
        <f>SUM(F1370)</f>
        <v>2000</v>
      </c>
    </row>
    <row r="1372" spans="2:6">
      <c r="B1372" s="16"/>
      <c r="C1372" s="3"/>
      <c r="D1372" s="3"/>
      <c r="E1372" s="6"/>
      <c r="F1372" s="6"/>
    </row>
    <row r="1373" spans="2:6" ht="31.5">
      <c r="B1373" s="16" t="s">
        <v>38</v>
      </c>
      <c r="C1373" s="3"/>
      <c r="D1373" s="3"/>
      <c r="E1373" s="6"/>
      <c r="F1373" s="17">
        <f>F1371+F1366+F1359+F1353</f>
        <v>41750</v>
      </c>
    </row>
    <row r="1374" spans="2:6">
      <c r="B1374" s="16"/>
      <c r="C1374" s="6"/>
      <c r="D1374" s="6"/>
      <c r="E1374" s="6"/>
      <c r="F1374" s="6"/>
    </row>
    <row r="1375" spans="2:6">
      <c r="B1375" s="16" t="s">
        <v>39</v>
      </c>
      <c r="C1375" s="6"/>
      <c r="D1375" s="6"/>
      <c r="E1375" s="6"/>
      <c r="F1375" s="6"/>
    </row>
    <row r="1376" spans="2:6">
      <c r="B1376" s="16"/>
      <c r="C1376" s="2"/>
      <c r="D1376" s="2" t="s">
        <v>40</v>
      </c>
      <c r="E1376" s="6"/>
      <c r="F1376" s="2" t="s">
        <v>41</v>
      </c>
    </row>
    <row r="1377" spans="2:6">
      <c r="B1377" s="16"/>
      <c r="C1377" s="6"/>
      <c r="D1377" s="6">
        <v>1</v>
      </c>
      <c r="E1377" s="6"/>
      <c r="F1377" s="18">
        <f>F1373/D1377</f>
        <v>41750</v>
      </c>
    </row>
  </sheetData>
  <mergeCells count="39">
    <mergeCell ref="B84:F84"/>
    <mergeCell ref="B125:F125"/>
    <mergeCell ref="B166:F166"/>
    <mergeCell ref="B780:F780"/>
    <mergeCell ref="B814:F814"/>
    <mergeCell ref="B748:F748"/>
    <mergeCell ref="B660:F660"/>
    <mergeCell ref="B704:F704"/>
    <mergeCell ref="B2:F2"/>
    <mergeCell ref="B1111:F1111"/>
    <mergeCell ref="B206:F206"/>
    <mergeCell ref="B538:F538"/>
    <mergeCell ref="B371:F371"/>
    <mergeCell ref="B328:F328"/>
    <mergeCell ref="B407:F407"/>
    <mergeCell ref="B439:F439"/>
    <mergeCell ref="B471:F471"/>
    <mergeCell ref="B247:F247"/>
    <mergeCell ref="B288:F288"/>
    <mergeCell ref="B3:F3"/>
    <mergeCell ref="B43:F43"/>
    <mergeCell ref="B503:F503"/>
    <mergeCell ref="B572:F572"/>
    <mergeCell ref="B616:F616"/>
    <mergeCell ref="B1346:F1346"/>
    <mergeCell ref="B846:F846"/>
    <mergeCell ref="B942:F942"/>
    <mergeCell ref="B976:F976"/>
    <mergeCell ref="B1010:F1010"/>
    <mergeCell ref="B1214:F1214"/>
    <mergeCell ref="B1247:F1247"/>
    <mergeCell ref="B1280:F1280"/>
    <mergeCell ref="B1313:F1313"/>
    <mergeCell ref="B1043:F1043"/>
    <mergeCell ref="B1078:F1078"/>
    <mergeCell ref="B1145:F1145"/>
    <mergeCell ref="B1179:F1179"/>
    <mergeCell ref="B878:F878"/>
    <mergeCell ref="B909:F909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98"/>
  <sheetViews>
    <sheetView tabSelected="1" topLeftCell="A13" workbookViewId="0">
      <selection activeCell="F6" sqref="F6:F97"/>
    </sheetView>
  </sheetViews>
  <sheetFormatPr baseColWidth="10" defaultColWidth="10.875" defaultRowHeight="15.75"/>
  <cols>
    <col min="1" max="2" width="10.875" style="58"/>
    <col min="3" max="3" width="53.5" style="58" customWidth="1"/>
    <col min="4" max="5" width="10.875" style="58"/>
    <col min="6" max="6" width="12.625" style="58" bestFit="1" customWidth="1"/>
    <col min="7" max="7" width="19.125" style="58" customWidth="1"/>
    <col min="8" max="16384" width="10.875" style="58"/>
  </cols>
  <sheetData>
    <row r="2" spans="2:7" ht="66.95" customHeight="1">
      <c r="B2" s="114" t="s">
        <v>295</v>
      </c>
      <c r="C2" s="115"/>
      <c r="D2" s="115"/>
      <c r="E2" s="115"/>
      <c r="F2" s="115"/>
      <c r="G2" s="116"/>
    </row>
    <row r="3" spans="2:7">
      <c r="B3" s="1" t="s">
        <v>0</v>
      </c>
      <c r="C3" s="13"/>
      <c r="D3" s="88"/>
      <c r="E3" s="88"/>
      <c r="F3" s="88"/>
      <c r="G3" s="88"/>
    </row>
    <row r="4" spans="2:7">
      <c r="B4" s="2"/>
      <c r="C4" s="111" t="s">
        <v>253</v>
      </c>
      <c r="D4" s="112"/>
      <c r="E4" s="112"/>
      <c r="F4" s="112"/>
      <c r="G4" s="113"/>
    </row>
    <row r="5" spans="2:7">
      <c r="B5" s="55" t="s">
        <v>250</v>
      </c>
      <c r="C5" s="1" t="s">
        <v>1</v>
      </c>
      <c r="D5" s="1" t="s">
        <v>2</v>
      </c>
      <c r="E5" s="88" t="s">
        <v>3</v>
      </c>
      <c r="F5" s="1" t="s">
        <v>4</v>
      </c>
      <c r="G5" s="1" t="s">
        <v>5</v>
      </c>
    </row>
    <row r="6" spans="2:7" ht="78.75">
      <c r="B6" s="55" t="s">
        <v>44</v>
      </c>
      <c r="C6" s="13" t="s">
        <v>247</v>
      </c>
      <c r="D6" s="53" t="s">
        <v>45</v>
      </c>
      <c r="E6" s="59">
        <v>128</v>
      </c>
      <c r="F6" s="53"/>
      <c r="G6" s="53">
        <f>E6*F6</f>
        <v>0</v>
      </c>
    </row>
    <row r="7" spans="2:7" ht="31.5">
      <c r="B7" s="55" t="s">
        <v>46</v>
      </c>
      <c r="C7" s="13" t="s">
        <v>167</v>
      </c>
      <c r="D7" s="53" t="s">
        <v>110</v>
      </c>
      <c r="E7" s="59">
        <v>2745</v>
      </c>
      <c r="F7" s="53"/>
      <c r="G7" s="53">
        <f t="shared" ref="G7:G31" si="0">E7*F7</f>
        <v>0</v>
      </c>
    </row>
    <row r="8" spans="2:7" ht="31.5">
      <c r="B8" s="55" t="s">
        <v>47</v>
      </c>
      <c r="C8" s="13" t="s">
        <v>168</v>
      </c>
      <c r="D8" s="53" t="s">
        <v>45</v>
      </c>
      <c r="E8" s="59">
        <v>128</v>
      </c>
      <c r="F8" s="53"/>
      <c r="G8" s="53">
        <f t="shared" si="0"/>
        <v>0</v>
      </c>
    </row>
    <row r="9" spans="2:7" ht="69.95" customHeight="1">
      <c r="B9" s="55" t="s">
        <v>48</v>
      </c>
      <c r="C9" s="13" t="s">
        <v>169</v>
      </c>
      <c r="D9" s="53" t="s">
        <v>45</v>
      </c>
      <c r="E9" s="6">
        <v>128</v>
      </c>
      <c r="F9" s="98"/>
      <c r="G9" s="53">
        <f t="shared" si="0"/>
        <v>0</v>
      </c>
    </row>
    <row r="10" spans="2:7" ht="90">
      <c r="B10" s="55" t="s">
        <v>49</v>
      </c>
      <c r="C10" s="57" t="s">
        <v>114</v>
      </c>
      <c r="D10" s="53" t="s">
        <v>45</v>
      </c>
      <c r="E10" s="6">
        <v>20</v>
      </c>
      <c r="F10" s="56"/>
      <c r="G10" s="53">
        <f t="shared" si="0"/>
        <v>0</v>
      </c>
    </row>
    <row r="11" spans="2:7">
      <c r="B11" s="55" t="s">
        <v>50</v>
      </c>
      <c r="C11" s="13" t="s">
        <v>133</v>
      </c>
      <c r="D11" s="53" t="s">
        <v>45</v>
      </c>
      <c r="E11" s="6">
        <v>128</v>
      </c>
      <c r="F11" s="98"/>
      <c r="G11" s="53">
        <f t="shared" si="0"/>
        <v>0</v>
      </c>
    </row>
    <row r="12" spans="2:7" ht="75">
      <c r="B12" s="55" t="s">
        <v>51</v>
      </c>
      <c r="C12" s="57" t="s">
        <v>241</v>
      </c>
      <c r="D12" s="53" t="s">
        <v>45</v>
      </c>
      <c r="E12" s="6">
        <v>4</v>
      </c>
      <c r="F12" s="98"/>
      <c r="G12" s="53">
        <f t="shared" si="0"/>
        <v>0</v>
      </c>
    </row>
    <row r="13" spans="2:7" ht="31.5">
      <c r="B13" s="55" t="s">
        <v>52</v>
      </c>
      <c r="C13" s="13" t="s">
        <v>229</v>
      </c>
      <c r="D13" s="53" t="s">
        <v>45</v>
      </c>
      <c r="E13" s="59">
        <v>8</v>
      </c>
      <c r="F13" s="98"/>
      <c r="G13" s="53">
        <f t="shared" si="0"/>
        <v>0</v>
      </c>
    </row>
    <row r="14" spans="2:7" ht="30">
      <c r="B14" s="55" t="s">
        <v>53</v>
      </c>
      <c r="C14" s="57" t="s">
        <v>292</v>
      </c>
      <c r="D14" s="53" t="s">
        <v>45</v>
      </c>
      <c r="E14" s="6">
        <v>8</v>
      </c>
      <c r="F14" s="98"/>
      <c r="G14" s="53">
        <f t="shared" si="0"/>
        <v>0</v>
      </c>
    </row>
    <row r="15" spans="2:7" ht="45">
      <c r="B15" s="55" t="s">
        <v>199</v>
      </c>
      <c r="C15" s="57" t="s">
        <v>184</v>
      </c>
      <c r="D15" s="6" t="s">
        <v>45</v>
      </c>
      <c r="E15" s="6">
        <v>1</v>
      </c>
      <c r="F15" s="98"/>
      <c r="G15" s="53">
        <f t="shared" si="0"/>
        <v>0</v>
      </c>
    </row>
    <row r="16" spans="2:7" ht="30">
      <c r="B16" s="55" t="s">
        <v>200</v>
      </c>
      <c r="C16" s="57" t="s">
        <v>183</v>
      </c>
      <c r="D16" s="53" t="s">
        <v>45</v>
      </c>
      <c r="E16" s="6">
        <v>6</v>
      </c>
      <c r="F16" s="98"/>
      <c r="G16" s="53">
        <f t="shared" si="0"/>
        <v>0</v>
      </c>
    </row>
    <row r="17" spans="2:7" ht="30">
      <c r="B17" s="55" t="s">
        <v>201</v>
      </c>
      <c r="C17" s="57" t="s">
        <v>190</v>
      </c>
      <c r="D17" s="53" t="s">
        <v>110</v>
      </c>
      <c r="E17" s="6">
        <v>10</v>
      </c>
      <c r="F17" s="98"/>
      <c r="G17" s="53">
        <f t="shared" si="0"/>
        <v>0</v>
      </c>
    </row>
    <row r="18" spans="2:7" ht="60">
      <c r="B18" s="55" t="s">
        <v>92</v>
      </c>
      <c r="C18" s="57" t="s">
        <v>181</v>
      </c>
      <c r="D18" s="53" t="s">
        <v>45</v>
      </c>
      <c r="E18" s="6">
        <v>4</v>
      </c>
      <c r="F18" s="98"/>
      <c r="G18" s="53">
        <f t="shared" si="0"/>
        <v>0</v>
      </c>
    </row>
    <row r="19" spans="2:7" ht="30">
      <c r="B19" s="55" t="s">
        <v>93</v>
      </c>
      <c r="C19" s="57" t="s">
        <v>115</v>
      </c>
      <c r="D19" s="6" t="s">
        <v>45</v>
      </c>
      <c r="E19" s="6">
        <v>36</v>
      </c>
      <c r="F19" s="98"/>
      <c r="G19" s="53">
        <f t="shared" si="0"/>
        <v>0</v>
      </c>
    </row>
    <row r="20" spans="2:7" ht="45">
      <c r="B20" s="55" t="s">
        <v>94</v>
      </c>
      <c r="C20" s="57" t="s">
        <v>254</v>
      </c>
      <c r="D20" s="6" t="s">
        <v>110</v>
      </c>
      <c r="E20" s="6">
        <v>220</v>
      </c>
      <c r="F20" s="56"/>
      <c r="G20" s="53">
        <f t="shared" si="0"/>
        <v>0</v>
      </c>
    </row>
    <row r="21" spans="2:7" ht="47.25">
      <c r="B21" s="55" t="s">
        <v>95</v>
      </c>
      <c r="C21" s="13" t="s">
        <v>176</v>
      </c>
      <c r="D21" s="6" t="s">
        <v>110</v>
      </c>
      <c r="E21" s="6">
        <v>70</v>
      </c>
      <c r="F21" s="56"/>
      <c r="G21" s="53">
        <f t="shared" si="0"/>
        <v>0</v>
      </c>
    </row>
    <row r="22" spans="2:7" ht="31.5">
      <c r="B22" s="55" t="s">
        <v>202</v>
      </c>
      <c r="C22" s="13" t="s">
        <v>187</v>
      </c>
      <c r="D22" s="6" t="s">
        <v>110</v>
      </c>
      <c r="E22" s="6">
        <v>15</v>
      </c>
      <c r="F22" s="56"/>
      <c r="G22" s="53">
        <f t="shared" si="0"/>
        <v>0</v>
      </c>
    </row>
    <row r="23" spans="2:7" ht="126">
      <c r="B23" s="55" t="s">
        <v>203</v>
      </c>
      <c r="C23" s="53" t="s">
        <v>294</v>
      </c>
      <c r="D23" s="6" t="s">
        <v>45</v>
      </c>
      <c r="E23" s="6">
        <v>128</v>
      </c>
      <c r="F23" s="56"/>
      <c r="G23" s="53">
        <f t="shared" si="0"/>
        <v>0</v>
      </c>
    </row>
    <row r="24" spans="2:7" ht="110.25">
      <c r="B24" s="55" t="s">
        <v>96</v>
      </c>
      <c r="C24" s="53" t="s">
        <v>248</v>
      </c>
      <c r="D24" s="6" t="s">
        <v>45</v>
      </c>
      <c r="E24" s="6">
        <v>1</v>
      </c>
      <c r="F24" s="56"/>
      <c r="G24" s="53">
        <f t="shared" si="0"/>
        <v>0</v>
      </c>
    </row>
    <row r="25" spans="2:7" ht="110.25">
      <c r="B25" s="55" t="s">
        <v>97</v>
      </c>
      <c r="C25" s="53" t="s">
        <v>249</v>
      </c>
      <c r="D25" s="6" t="s">
        <v>45</v>
      </c>
      <c r="E25" s="6">
        <v>1</v>
      </c>
      <c r="F25" s="56"/>
      <c r="G25" s="53">
        <f t="shared" si="0"/>
        <v>0</v>
      </c>
    </row>
    <row r="26" spans="2:7" ht="110.25">
      <c r="B26" s="55" t="s">
        <v>98</v>
      </c>
      <c r="C26" s="53" t="s">
        <v>245</v>
      </c>
      <c r="D26" s="6" t="s">
        <v>45</v>
      </c>
      <c r="E26" s="6">
        <v>7</v>
      </c>
      <c r="F26" s="56"/>
      <c r="G26" s="53">
        <f t="shared" si="0"/>
        <v>0</v>
      </c>
    </row>
    <row r="27" spans="2:7" ht="63">
      <c r="B27" s="55" t="s">
        <v>251</v>
      </c>
      <c r="C27" s="13" t="s">
        <v>140</v>
      </c>
      <c r="D27" s="53" t="s">
        <v>45</v>
      </c>
      <c r="E27" s="6">
        <v>15</v>
      </c>
      <c r="F27" s="56"/>
      <c r="G27" s="53">
        <f t="shared" si="0"/>
        <v>0</v>
      </c>
    </row>
    <row r="28" spans="2:7" ht="31.5">
      <c r="B28" s="55" t="s">
        <v>252</v>
      </c>
      <c r="C28" s="13" t="s">
        <v>188</v>
      </c>
      <c r="D28" s="6" t="s">
        <v>110</v>
      </c>
      <c r="E28" s="6">
        <v>120</v>
      </c>
      <c r="F28" s="56"/>
      <c r="G28" s="53">
        <f t="shared" si="0"/>
        <v>0</v>
      </c>
    </row>
    <row r="29" spans="2:7" ht="94.5">
      <c r="B29" s="55" t="s">
        <v>255</v>
      </c>
      <c r="C29" s="13" t="s">
        <v>6</v>
      </c>
      <c r="D29" s="6" t="s">
        <v>45</v>
      </c>
      <c r="E29" s="6">
        <v>8</v>
      </c>
      <c r="F29" s="56"/>
      <c r="G29" s="53">
        <f t="shared" si="0"/>
        <v>0</v>
      </c>
    </row>
    <row r="30" spans="2:7" ht="31.5">
      <c r="B30" s="55" t="s">
        <v>256</v>
      </c>
      <c r="C30" s="13" t="s">
        <v>242</v>
      </c>
      <c r="D30" s="6" t="s">
        <v>45</v>
      </c>
      <c r="E30" s="6">
        <v>8</v>
      </c>
      <c r="F30" s="98"/>
      <c r="G30" s="53">
        <f t="shared" si="0"/>
        <v>0</v>
      </c>
    </row>
    <row r="31" spans="2:7" ht="31.5">
      <c r="B31" s="55" t="s">
        <v>257</v>
      </c>
      <c r="C31" s="13" t="s">
        <v>243</v>
      </c>
      <c r="D31" s="6" t="s">
        <v>45</v>
      </c>
      <c r="E31" s="6">
        <v>8</v>
      </c>
      <c r="F31" s="98"/>
      <c r="G31" s="53">
        <f t="shared" si="0"/>
        <v>0</v>
      </c>
    </row>
    <row r="32" spans="2:7" ht="18.75">
      <c r="B32" s="6"/>
      <c r="C32" s="54" t="s">
        <v>142</v>
      </c>
      <c r="D32" s="6"/>
      <c r="E32" s="6"/>
      <c r="F32" s="6"/>
      <c r="G32" s="96">
        <f>SUM(G6:G31)</f>
        <v>0</v>
      </c>
    </row>
    <row r="33" spans="2:7">
      <c r="B33" s="6"/>
      <c r="C33" s="6"/>
      <c r="D33" s="88"/>
      <c r="E33" s="88"/>
      <c r="F33" s="88"/>
      <c r="G33" s="88"/>
    </row>
    <row r="34" spans="2:7" ht="31.5">
      <c r="B34" s="1" t="s">
        <v>0</v>
      </c>
      <c r="C34" s="88" t="s">
        <v>198</v>
      </c>
      <c r="D34" s="6"/>
      <c r="E34" s="6"/>
      <c r="F34" s="6"/>
      <c r="G34" s="6"/>
    </row>
    <row r="35" spans="2:7">
      <c r="B35" s="2">
        <v>2</v>
      </c>
      <c r="C35" s="1" t="s">
        <v>1</v>
      </c>
      <c r="D35" s="1" t="s">
        <v>2</v>
      </c>
      <c r="E35" s="88" t="s">
        <v>3</v>
      </c>
      <c r="F35" s="1"/>
      <c r="G35" s="1" t="s">
        <v>5</v>
      </c>
    </row>
    <row r="36" spans="2:7" ht="94.5">
      <c r="B36" s="55" t="s">
        <v>143</v>
      </c>
      <c r="C36" s="13" t="s">
        <v>6</v>
      </c>
      <c r="D36" s="6" t="s">
        <v>45</v>
      </c>
      <c r="E36" s="6">
        <v>190</v>
      </c>
      <c r="F36" s="56"/>
      <c r="G36" s="56">
        <f>E36*F36</f>
        <v>0</v>
      </c>
    </row>
    <row r="37" spans="2:7" ht="94.5">
      <c r="B37" s="55" t="s">
        <v>144</v>
      </c>
      <c r="C37" s="53" t="s">
        <v>54</v>
      </c>
      <c r="D37" s="6" t="s">
        <v>45</v>
      </c>
      <c r="E37" s="6">
        <v>14</v>
      </c>
      <c r="F37" s="56"/>
      <c r="G37" s="56">
        <f t="shared" ref="G37:G87" si="1">E37*F37</f>
        <v>0</v>
      </c>
    </row>
    <row r="38" spans="2:7" ht="94.5">
      <c r="B38" s="55" t="s">
        <v>145</v>
      </c>
      <c r="C38" s="53" t="s">
        <v>55</v>
      </c>
      <c r="D38" s="6" t="s">
        <v>45</v>
      </c>
      <c r="E38" s="6">
        <v>14</v>
      </c>
      <c r="F38" s="56"/>
      <c r="G38" s="56">
        <f t="shared" si="1"/>
        <v>0</v>
      </c>
    </row>
    <row r="39" spans="2:7" ht="110.25">
      <c r="B39" s="55" t="s">
        <v>146</v>
      </c>
      <c r="C39" s="53" t="s">
        <v>56</v>
      </c>
      <c r="D39" s="6" t="s">
        <v>45</v>
      </c>
      <c r="E39" s="6">
        <v>36</v>
      </c>
      <c r="F39" s="56"/>
      <c r="G39" s="56">
        <f t="shared" si="1"/>
        <v>0</v>
      </c>
    </row>
    <row r="40" spans="2:7" ht="110.25">
      <c r="B40" s="55" t="s">
        <v>147</v>
      </c>
      <c r="C40" s="53" t="s">
        <v>57</v>
      </c>
      <c r="D40" s="6" t="s">
        <v>45</v>
      </c>
      <c r="E40" s="6">
        <v>6</v>
      </c>
      <c r="F40" s="56"/>
      <c r="G40" s="56">
        <f t="shared" si="1"/>
        <v>0</v>
      </c>
    </row>
    <row r="41" spans="2:7" ht="126">
      <c r="B41" s="55" t="s">
        <v>148</v>
      </c>
      <c r="C41" s="53" t="s">
        <v>294</v>
      </c>
      <c r="D41" s="6" t="s">
        <v>45</v>
      </c>
      <c r="E41" s="6">
        <v>52</v>
      </c>
      <c r="F41" s="56"/>
      <c r="G41" s="56">
        <f t="shared" si="1"/>
        <v>0</v>
      </c>
    </row>
    <row r="42" spans="2:7" ht="126">
      <c r="B42" s="55" t="s">
        <v>149</v>
      </c>
      <c r="C42" s="53" t="s">
        <v>103</v>
      </c>
      <c r="D42" s="6" t="s">
        <v>45</v>
      </c>
      <c r="E42" s="6">
        <v>26</v>
      </c>
      <c r="F42" s="56"/>
      <c r="G42" s="56">
        <f t="shared" si="1"/>
        <v>0</v>
      </c>
    </row>
    <row r="43" spans="2:7" ht="126">
      <c r="B43" s="55" t="s">
        <v>150</v>
      </c>
      <c r="C43" s="53" t="s">
        <v>104</v>
      </c>
      <c r="D43" s="6" t="s">
        <v>45</v>
      </c>
      <c r="E43" s="6">
        <v>15</v>
      </c>
      <c r="F43" s="56"/>
      <c r="G43" s="56">
        <f t="shared" si="1"/>
        <v>0</v>
      </c>
    </row>
    <row r="44" spans="2:7" ht="31.5">
      <c r="B44" s="55" t="s">
        <v>151</v>
      </c>
      <c r="C44" s="53" t="s">
        <v>289</v>
      </c>
      <c r="D44" s="6" t="s">
        <v>45</v>
      </c>
      <c r="E44" s="6">
        <v>14</v>
      </c>
      <c r="F44" s="56"/>
      <c r="G44" s="56">
        <f t="shared" si="1"/>
        <v>0</v>
      </c>
    </row>
    <row r="45" spans="2:7" ht="31.5">
      <c r="B45" s="55" t="s">
        <v>152</v>
      </c>
      <c r="C45" s="13" t="s">
        <v>111</v>
      </c>
      <c r="D45" s="6" t="s">
        <v>45</v>
      </c>
      <c r="E45" s="6">
        <v>14</v>
      </c>
      <c r="F45" s="56"/>
      <c r="G45" s="56">
        <f t="shared" si="1"/>
        <v>0</v>
      </c>
    </row>
    <row r="46" spans="2:7" ht="31.5">
      <c r="B46" s="55" t="s">
        <v>153</v>
      </c>
      <c r="C46" s="13" t="s">
        <v>290</v>
      </c>
      <c r="D46" s="6" t="s">
        <v>45</v>
      </c>
      <c r="E46" s="6">
        <v>14</v>
      </c>
      <c r="F46" s="56"/>
      <c r="G46" s="56">
        <f t="shared" si="1"/>
        <v>0</v>
      </c>
    </row>
    <row r="47" spans="2:7" ht="31.5">
      <c r="B47" s="55" t="s">
        <v>154</v>
      </c>
      <c r="C47" s="13" t="s">
        <v>112</v>
      </c>
      <c r="D47" s="6" t="s">
        <v>45</v>
      </c>
      <c r="E47" s="6">
        <v>14</v>
      </c>
      <c r="F47" s="56"/>
      <c r="G47" s="56">
        <f t="shared" si="1"/>
        <v>0</v>
      </c>
    </row>
    <row r="48" spans="2:7" ht="47.25">
      <c r="B48" s="55" t="s">
        <v>155</v>
      </c>
      <c r="C48" s="13" t="s">
        <v>176</v>
      </c>
      <c r="D48" s="6" t="s">
        <v>110</v>
      </c>
      <c r="E48" s="6">
        <v>200</v>
      </c>
      <c r="F48" s="56"/>
      <c r="G48" s="56">
        <f t="shared" si="1"/>
        <v>0</v>
      </c>
    </row>
    <row r="49" spans="2:7" ht="47.25">
      <c r="B49" s="55" t="s">
        <v>156</v>
      </c>
      <c r="C49" s="13" t="s">
        <v>261</v>
      </c>
      <c r="D49" s="53" t="s">
        <v>45</v>
      </c>
      <c r="E49" s="59">
        <v>30</v>
      </c>
      <c r="F49" s="98"/>
      <c r="G49" s="56">
        <f t="shared" si="1"/>
        <v>0</v>
      </c>
    </row>
    <row r="50" spans="2:7" ht="75">
      <c r="B50" s="55" t="s">
        <v>157</v>
      </c>
      <c r="C50" s="57" t="s">
        <v>239</v>
      </c>
      <c r="D50" s="53" t="s">
        <v>45</v>
      </c>
      <c r="E50" s="6">
        <v>1</v>
      </c>
      <c r="F50" s="98"/>
      <c r="G50" s="56">
        <f t="shared" si="1"/>
        <v>0</v>
      </c>
    </row>
    <row r="51" spans="2:7" ht="31.5">
      <c r="B51" s="55" t="s">
        <v>158</v>
      </c>
      <c r="C51" s="13" t="s">
        <v>229</v>
      </c>
      <c r="D51" s="53" t="s">
        <v>45</v>
      </c>
      <c r="E51" s="59">
        <v>2</v>
      </c>
      <c r="F51" s="98"/>
      <c r="G51" s="56">
        <f t="shared" si="1"/>
        <v>0</v>
      </c>
    </row>
    <row r="52" spans="2:7" ht="30">
      <c r="B52" s="55" t="s">
        <v>217</v>
      </c>
      <c r="C52" s="57" t="s">
        <v>246</v>
      </c>
      <c r="D52" s="53" t="s">
        <v>45</v>
      </c>
      <c r="E52" s="6">
        <v>2</v>
      </c>
      <c r="F52" s="98"/>
      <c r="G52" s="56">
        <f t="shared" si="1"/>
        <v>0</v>
      </c>
    </row>
    <row r="53" spans="2:7" ht="31.5">
      <c r="B53" s="55" t="s">
        <v>218</v>
      </c>
      <c r="C53" s="13" t="s">
        <v>168</v>
      </c>
      <c r="D53" s="53" t="s">
        <v>45</v>
      </c>
      <c r="E53" s="59">
        <v>39</v>
      </c>
      <c r="F53" s="53"/>
      <c r="G53" s="56">
        <f t="shared" si="1"/>
        <v>0</v>
      </c>
    </row>
    <row r="54" spans="2:7" ht="31.5">
      <c r="B54" s="55" t="s">
        <v>219</v>
      </c>
      <c r="C54" s="13" t="s">
        <v>169</v>
      </c>
      <c r="D54" s="53" t="s">
        <v>45</v>
      </c>
      <c r="E54" s="6">
        <v>39</v>
      </c>
      <c r="F54" s="98"/>
      <c r="G54" s="56">
        <f t="shared" si="1"/>
        <v>0</v>
      </c>
    </row>
    <row r="55" spans="2:7">
      <c r="B55" s="55" t="s">
        <v>220</v>
      </c>
      <c r="C55" s="13" t="s">
        <v>133</v>
      </c>
      <c r="D55" s="53" t="s">
        <v>45</v>
      </c>
      <c r="E55" s="6">
        <v>39</v>
      </c>
      <c r="F55" s="98"/>
      <c r="G55" s="56">
        <f t="shared" si="1"/>
        <v>0</v>
      </c>
    </row>
    <row r="56" spans="2:7" ht="45">
      <c r="B56" s="55" t="s">
        <v>164</v>
      </c>
      <c r="C56" s="57" t="s">
        <v>240</v>
      </c>
      <c r="D56" s="6" t="s">
        <v>45</v>
      </c>
      <c r="E56" s="6">
        <v>1</v>
      </c>
      <c r="F56" s="98"/>
      <c r="G56" s="56">
        <f t="shared" si="1"/>
        <v>0</v>
      </c>
    </row>
    <row r="57" spans="2:7" ht="30">
      <c r="B57" s="55" t="s">
        <v>165</v>
      </c>
      <c r="C57" s="57" t="s">
        <v>183</v>
      </c>
      <c r="D57" s="53" t="s">
        <v>45</v>
      </c>
      <c r="E57" s="6">
        <v>6</v>
      </c>
      <c r="F57" s="98"/>
      <c r="G57" s="56">
        <f t="shared" si="1"/>
        <v>0</v>
      </c>
    </row>
    <row r="58" spans="2:7" ht="94.5">
      <c r="B58" s="55" t="s">
        <v>166</v>
      </c>
      <c r="C58" s="13" t="s">
        <v>180</v>
      </c>
      <c r="D58" s="53" t="s">
        <v>45</v>
      </c>
      <c r="E58" s="59">
        <v>4</v>
      </c>
      <c r="F58" s="56"/>
      <c r="G58" s="56">
        <f t="shared" si="1"/>
        <v>0</v>
      </c>
    </row>
    <row r="59" spans="2:7" ht="94.5">
      <c r="B59" s="55" t="s">
        <v>221</v>
      </c>
      <c r="C59" s="13" t="s">
        <v>179</v>
      </c>
      <c r="D59" s="53" t="s">
        <v>45</v>
      </c>
      <c r="E59" s="59">
        <v>31</v>
      </c>
      <c r="F59" s="56"/>
      <c r="G59" s="56">
        <f t="shared" si="1"/>
        <v>0</v>
      </c>
    </row>
    <row r="60" spans="2:7" ht="31.5">
      <c r="B60" s="55" t="s">
        <v>262</v>
      </c>
      <c r="C60" s="13" t="s">
        <v>167</v>
      </c>
      <c r="D60" s="53" t="s">
        <v>110</v>
      </c>
      <c r="E60" s="6">
        <v>1220</v>
      </c>
      <c r="F60" s="56"/>
      <c r="G60" s="56">
        <f t="shared" si="1"/>
        <v>0</v>
      </c>
    </row>
    <row r="61" spans="2:7" ht="63">
      <c r="B61" s="55" t="s">
        <v>263</v>
      </c>
      <c r="C61" s="13" t="s">
        <v>141</v>
      </c>
      <c r="D61" s="6" t="s">
        <v>45</v>
      </c>
      <c r="E61" s="6">
        <v>65</v>
      </c>
      <c r="F61" s="56"/>
      <c r="G61" s="56">
        <f t="shared" si="1"/>
        <v>0</v>
      </c>
    </row>
    <row r="62" spans="2:7" ht="47.25">
      <c r="B62" s="55" t="s">
        <v>264</v>
      </c>
      <c r="C62" s="13" t="s">
        <v>205</v>
      </c>
      <c r="D62" s="53" t="s">
        <v>45</v>
      </c>
      <c r="E62" s="6">
        <v>1</v>
      </c>
      <c r="F62" s="98"/>
      <c r="G62" s="56">
        <f t="shared" si="1"/>
        <v>0</v>
      </c>
    </row>
    <row r="63" spans="2:7" ht="31.5">
      <c r="B63" s="55" t="s">
        <v>265</v>
      </c>
      <c r="C63" s="13" t="s">
        <v>191</v>
      </c>
      <c r="D63" s="6" t="s">
        <v>45</v>
      </c>
      <c r="E63" s="6">
        <v>1</v>
      </c>
      <c r="F63" s="98"/>
      <c r="G63" s="56">
        <f t="shared" si="1"/>
        <v>0</v>
      </c>
    </row>
    <row r="64" spans="2:7">
      <c r="B64" s="55" t="s">
        <v>266</v>
      </c>
      <c r="C64" s="13" t="s">
        <v>163</v>
      </c>
      <c r="D64" s="6" t="s">
        <v>45</v>
      </c>
      <c r="E64" s="6">
        <v>6</v>
      </c>
      <c r="F64" s="98"/>
      <c r="G64" s="56">
        <f t="shared" si="1"/>
        <v>0</v>
      </c>
    </row>
    <row r="65" spans="2:7">
      <c r="B65" s="55" t="s">
        <v>267</v>
      </c>
      <c r="C65" s="13" t="s">
        <v>192</v>
      </c>
      <c r="D65" s="6" t="s">
        <v>45</v>
      </c>
      <c r="E65" s="6">
        <v>2</v>
      </c>
      <c r="F65" s="98"/>
      <c r="G65" s="56">
        <f t="shared" si="1"/>
        <v>0</v>
      </c>
    </row>
    <row r="66" spans="2:7">
      <c r="B66" s="55" t="s">
        <v>268</v>
      </c>
      <c r="C66" s="13" t="s">
        <v>193</v>
      </c>
      <c r="D66" s="6" t="s">
        <v>45</v>
      </c>
      <c r="E66" s="6">
        <v>1</v>
      </c>
      <c r="F66" s="98"/>
      <c r="G66" s="56">
        <f t="shared" si="1"/>
        <v>0</v>
      </c>
    </row>
    <row r="67" spans="2:7" ht="31.5">
      <c r="B67" s="55" t="s">
        <v>269</v>
      </c>
      <c r="C67" s="13" t="s">
        <v>206</v>
      </c>
      <c r="D67" s="6" t="s">
        <v>110</v>
      </c>
      <c r="E67" s="6">
        <v>60</v>
      </c>
      <c r="F67" s="98"/>
      <c r="G67" s="56">
        <f t="shared" si="1"/>
        <v>0</v>
      </c>
    </row>
    <row r="68" spans="2:7" ht="31.5">
      <c r="B68" s="55" t="s">
        <v>270</v>
      </c>
      <c r="C68" s="13" t="s">
        <v>214</v>
      </c>
      <c r="D68" s="53" t="s">
        <v>45</v>
      </c>
      <c r="E68" s="6">
        <v>1</v>
      </c>
      <c r="F68" s="98"/>
      <c r="G68" s="56">
        <f t="shared" si="1"/>
        <v>0</v>
      </c>
    </row>
    <row r="69" spans="2:7" ht="31.5">
      <c r="B69" s="55" t="s">
        <v>271</v>
      </c>
      <c r="C69" s="13" t="s">
        <v>204</v>
      </c>
      <c r="D69" s="6" t="s">
        <v>45</v>
      </c>
      <c r="E69" s="6">
        <v>1</v>
      </c>
      <c r="F69" s="98"/>
      <c r="G69" s="56">
        <f t="shared" si="1"/>
        <v>0</v>
      </c>
    </row>
    <row r="70" spans="2:7">
      <c r="B70" s="55" t="s">
        <v>272</v>
      </c>
      <c r="C70" s="13" t="s">
        <v>163</v>
      </c>
      <c r="D70" s="6" t="s">
        <v>45</v>
      </c>
      <c r="E70" s="6">
        <v>10</v>
      </c>
      <c r="F70" s="98"/>
      <c r="G70" s="56">
        <f t="shared" si="1"/>
        <v>0</v>
      </c>
    </row>
    <row r="71" spans="2:7">
      <c r="B71" s="55" t="s">
        <v>273</v>
      </c>
      <c r="C71" s="13" t="s">
        <v>192</v>
      </c>
      <c r="D71" s="6" t="s">
        <v>45</v>
      </c>
      <c r="E71" s="6">
        <v>2</v>
      </c>
      <c r="F71" s="98"/>
      <c r="G71" s="56">
        <f t="shared" si="1"/>
        <v>0</v>
      </c>
    </row>
    <row r="72" spans="2:7" ht="31.5">
      <c r="B72" s="55" t="s">
        <v>274</v>
      </c>
      <c r="C72" s="13" t="s">
        <v>211</v>
      </c>
      <c r="D72" s="6" t="s">
        <v>110</v>
      </c>
      <c r="E72" s="6">
        <v>80</v>
      </c>
      <c r="F72" s="98"/>
      <c r="G72" s="56">
        <f t="shared" si="1"/>
        <v>0</v>
      </c>
    </row>
    <row r="73" spans="2:7" ht="47.25">
      <c r="B73" s="55" t="s">
        <v>275</v>
      </c>
      <c r="C73" s="13" t="s">
        <v>213</v>
      </c>
      <c r="D73" s="53" t="s">
        <v>45</v>
      </c>
      <c r="E73" s="6">
        <v>1</v>
      </c>
      <c r="F73" s="98"/>
      <c r="G73" s="56">
        <f t="shared" si="1"/>
        <v>0</v>
      </c>
    </row>
    <row r="74" spans="2:7" ht="31.5">
      <c r="B74" s="55" t="s">
        <v>276</v>
      </c>
      <c r="C74" s="13" t="s">
        <v>191</v>
      </c>
      <c r="D74" s="6" t="s">
        <v>45</v>
      </c>
      <c r="E74" s="6">
        <v>1</v>
      </c>
      <c r="F74" s="98"/>
      <c r="G74" s="56">
        <f t="shared" si="1"/>
        <v>0</v>
      </c>
    </row>
    <row r="75" spans="2:7">
      <c r="B75" s="55" t="s">
        <v>277</v>
      </c>
      <c r="C75" s="13" t="s">
        <v>163</v>
      </c>
      <c r="D75" s="6" t="s">
        <v>45</v>
      </c>
      <c r="E75" s="6">
        <v>10</v>
      </c>
      <c r="F75" s="98"/>
      <c r="G75" s="56">
        <f t="shared" si="1"/>
        <v>0</v>
      </c>
    </row>
    <row r="76" spans="2:7">
      <c r="B76" s="55" t="s">
        <v>278</v>
      </c>
      <c r="C76" s="13" t="s">
        <v>192</v>
      </c>
      <c r="D76" s="6" t="s">
        <v>45</v>
      </c>
      <c r="E76" s="6">
        <v>2</v>
      </c>
      <c r="F76" s="98"/>
      <c r="G76" s="56">
        <f t="shared" si="1"/>
        <v>0</v>
      </c>
    </row>
    <row r="77" spans="2:7" ht="31.5">
      <c r="B77" s="55" t="s">
        <v>279</v>
      </c>
      <c r="C77" s="13" t="s">
        <v>212</v>
      </c>
      <c r="D77" s="6" t="s">
        <v>110</v>
      </c>
      <c r="E77" s="6">
        <v>80</v>
      </c>
      <c r="F77" s="98"/>
      <c r="G77" s="56">
        <f t="shared" si="1"/>
        <v>0</v>
      </c>
    </row>
    <row r="78" spans="2:7" ht="31.5">
      <c r="B78" s="55" t="s">
        <v>280</v>
      </c>
      <c r="C78" s="13" t="s">
        <v>196</v>
      </c>
      <c r="D78" s="6" t="s">
        <v>110</v>
      </c>
      <c r="E78" s="6">
        <v>40</v>
      </c>
      <c r="F78" s="98"/>
      <c r="G78" s="56">
        <f t="shared" si="1"/>
        <v>0</v>
      </c>
    </row>
    <row r="79" spans="2:7" ht="31.5">
      <c r="B79" s="55" t="s">
        <v>281</v>
      </c>
      <c r="C79" s="13" t="s">
        <v>197</v>
      </c>
      <c r="D79" s="6" t="s">
        <v>110</v>
      </c>
      <c r="E79" s="6">
        <v>30</v>
      </c>
      <c r="F79" s="98"/>
      <c r="G79" s="56">
        <f t="shared" si="1"/>
        <v>0</v>
      </c>
    </row>
    <row r="80" spans="2:7" ht="31.5">
      <c r="B80" s="55" t="s">
        <v>282</v>
      </c>
      <c r="C80" s="13" t="s">
        <v>215</v>
      </c>
      <c r="D80" s="53" t="s">
        <v>45</v>
      </c>
      <c r="E80" s="6">
        <v>1</v>
      </c>
      <c r="F80" s="98"/>
      <c r="G80" s="56">
        <f t="shared" si="1"/>
        <v>0</v>
      </c>
    </row>
    <row r="81" spans="2:7" ht="31.5">
      <c r="B81" s="55" t="s">
        <v>283</v>
      </c>
      <c r="C81" s="13" t="s">
        <v>191</v>
      </c>
      <c r="D81" s="6" t="s">
        <v>45</v>
      </c>
      <c r="E81" s="6">
        <v>1</v>
      </c>
      <c r="F81" s="98"/>
      <c r="G81" s="56">
        <f t="shared" si="1"/>
        <v>0</v>
      </c>
    </row>
    <row r="82" spans="2:7">
      <c r="B82" s="55" t="s">
        <v>284</v>
      </c>
      <c r="C82" s="13" t="s">
        <v>163</v>
      </c>
      <c r="D82" s="6" t="s">
        <v>45</v>
      </c>
      <c r="E82" s="6">
        <v>10</v>
      </c>
      <c r="F82" s="98"/>
      <c r="G82" s="56">
        <f t="shared" si="1"/>
        <v>0</v>
      </c>
    </row>
    <row r="83" spans="2:7" ht="31.5">
      <c r="B83" s="55" t="s">
        <v>285</v>
      </c>
      <c r="C83" s="13" t="s">
        <v>216</v>
      </c>
      <c r="D83" s="6" t="s">
        <v>110</v>
      </c>
      <c r="E83" s="6">
        <v>100</v>
      </c>
      <c r="F83" s="98"/>
      <c r="G83" s="56">
        <f t="shared" si="1"/>
        <v>0</v>
      </c>
    </row>
    <row r="84" spans="2:7" ht="31.5">
      <c r="B84" s="55" t="s">
        <v>286</v>
      </c>
      <c r="C84" s="13" t="s">
        <v>259</v>
      </c>
      <c r="D84" s="6" t="s">
        <v>45</v>
      </c>
      <c r="E84" s="6">
        <v>150</v>
      </c>
      <c r="F84" s="98"/>
      <c r="G84" s="56">
        <f t="shared" si="1"/>
        <v>0</v>
      </c>
    </row>
    <row r="85" spans="2:7" ht="47.25">
      <c r="B85" s="55" t="s">
        <v>287</v>
      </c>
      <c r="C85" s="13" t="s">
        <v>258</v>
      </c>
      <c r="D85" s="6" t="s">
        <v>45</v>
      </c>
      <c r="E85" s="6">
        <v>150</v>
      </c>
      <c r="F85" s="98"/>
      <c r="G85" s="56">
        <f t="shared" si="1"/>
        <v>0</v>
      </c>
    </row>
    <row r="86" spans="2:7" ht="31.5">
      <c r="B86" s="55" t="s">
        <v>288</v>
      </c>
      <c r="C86" s="13" t="s">
        <v>244</v>
      </c>
      <c r="D86" s="6" t="s">
        <v>45</v>
      </c>
      <c r="E86" s="6">
        <v>40</v>
      </c>
      <c r="F86" s="98"/>
      <c r="G86" s="56">
        <f t="shared" si="1"/>
        <v>0</v>
      </c>
    </row>
    <row r="87" spans="2:7" ht="47.25">
      <c r="B87" s="55" t="s">
        <v>291</v>
      </c>
      <c r="C87" s="13" t="s">
        <v>260</v>
      </c>
      <c r="D87" s="6" t="s">
        <v>45</v>
      </c>
      <c r="E87" s="6">
        <v>40</v>
      </c>
      <c r="F87" s="98"/>
      <c r="G87" s="56">
        <f t="shared" si="1"/>
        <v>0</v>
      </c>
    </row>
    <row r="88" spans="2:7" ht="18.75">
      <c r="B88" s="6"/>
      <c r="C88" s="54" t="s">
        <v>159</v>
      </c>
      <c r="D88" s="6"/>
      <c r="E88" s="6"/>
      <c r="F88" s="6"/>
      <c r="G88" s="95">
        <f>SUM(G36:G87)</f>
        <v>0</v>
      </c>
    </row>
    <row r="89" spans="2:7">
      <c r="B89" s="6"/>
      <c r="C89" s="6"/>
      <c r="D89" s="6"/>
      <c r="E89" s="6"/>
      <c r="F89" s="6"/>
      <c r="G89" s="6"/>
    </row>
    <row r="90" spans="2:7" ht="21">
      <c r="B90" s="6"/>
      <c r="C90" s="89" t="s">
        <v>228</v>
      </c>
      <c r="D90" s="90"/>
      <c r="E90" s="90"/>
      <c r="F90" s="90"/>
      <c r="G90" s="94">
        <f>G32+G88</f>
        <v>0</v>
      </c>
    </row>
    <row r="91" spans="2:7">
      <c r="B91" s="6"/>
      <c r="C91" s="54"/>
      <c r="D91" s="6"/>
      <c r="E91" s="6"/>
      <c r="F91" s="6"/>
      <c r="G91" s="56"/>
    </row>
    <row r="92" spans="2:7" ht="18.75">
      <c r="B92" s="6"/>
      <c r="C92" s="60" t="s">
        <v>222</v>
      </c>
      <c r="D92" s="61">
        <v>0.17</v>
      </c>
      <c r="E92" s="6"/>
      <c r="F92" s="6"/>
      <c r="G92" s="56">
        <f>G90*D92</f>
        <v>0</v>
      </c>
    </row>
    <row r="93" spans="2:7" ht="18.75">
      <c r="B93" s="6"/>
      <c r="C93" s="60" t="s">
        <v>223</v>
      </c>
      <c r="D93" s="61">
        <v>0.05</v>
      </c>
      <c r="E93" s="6"/>
      <c r="F93" s="6"/>
      <c r="G93" s="56">
        <f>G90*D93</f>
        <v>0</v>
      </c>
    </row>
    <row r="94" spans="2:7" ht="18.75">
      <c r="B94" s="6"/>
      <c r="C94" s="60" t="s">
        <v>224</v>
      </c>
      <c r="D94" s="61">
        <v>0.03</v>
      </c>
      <c r="E94" s="6"/>
      <c r="F94" s="6"/>
      <c r="G94" s="56">
        <f>G90*D94</f>
        <v>0</v>
      </c>
    </row>
    <row r="95" spans="2:7" ht="21">
      <c r="B95" s="6"/>
      <c r="C95" s="62"/>
      <c r="D95" s="63" t="s">
        <v>225</v>
      </c>
      <c r="E95" s="6"/>
      <c r="F95" s="6"/>
      <c r="G95" s="65">
        <f>SUM(G92:G94)</f>
        <v>0</v>
      </c>
    </row>
    <row r="96" spans="2:7">
      <c r="B96" s="6"/>
      <c r="C96" s="64" t="s">
        <v>226</v>
      </c>
      <c r="D96" s="61">
        <v>0.16</v>
      </c>
      <c r="E96" s="6"/>
      <c r="F96" s="6"/>
      <c r="G96" s="56">
        <f>G93*0.16</f>
        <v>0</v>
      </c>
    </row>
    <row r="97" spans="2:7" ht="21">
      <c r="B97" s="6"/>
      <c r="C97" s="92" t="s">
        <v>227</v>
      </c>
      <c r="D97" s="93"/>
      <c r="E97" s="90"/>
      <c r="F97" s="90"/>
      <c r="G97" s="91">
        <f>G90+G95+G96</f>
        <v>0</v>
      </c>
    </row>
    <row r="98" spans="2:7">
      <c r="G98" s="99">
        <f>+G97/2</f>
        <v>0</v>
      </c>
    </row>
  </sheetData>
  <mergeCells count="2">
    <mergeCell ref="C4:G4"/>
    <mergeCell ref="B2:G2"/>
  </mergeCells>
  <pageMargins left="0.75" right="0.75" top="1" bottom="1" header="0.5" footer="0.5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APU</vt:lpstr>
      <vt:lpstr>PRESUPUESTO ETAPA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FELIPE RESTREPO</dc:creator>
  <cp:lastModifiedBy>STF1NXPW1</cp:lastModifiedBy>
  <cp:lastPrinted>2015-12-16T03:43:07Z</cp:lastPrinted>
  <dcterms:created xsi:type="dcterms:W3CDTF">2015-12-05T19:47:26Z</dcterms:created>
  <dcterms:modified xsi:type="dcterms:W3CDTF">2015-12-21T22:15:37Z</dcterms:modified>
</cp:coreProperties>
</file>